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40" windowHeight="7470" firstSheet="1" activeTab="5"/>
  </bookViews>
  <sheets>
    <sheet name="белоярский_коммунальные_новые" sheetId="1" r:id="rId1"/>
    <sheet name="полноват_коммунальные_новые" sheetId="2" r:id="rId2"/>
    <sheet name="ванзеват_коммунальные_новые" sheetId="3" r:id="rId3"/>
    <sheet name="полноват_жбо_новые" sheetId="4" r:id="rId4"/>
    <sheet name="казым_коммунальные_новые" sheetId="5" r:id="rId5"/>
    <sheet name="казым_жбо_новые" sheetId="6" r:id="rId6"/>
  </sheets>
  <externalReferences>
    <externalReference r:id="rId9"/>
    <externalReference r:id="rId10"/>
  </externalReferences>
  <definedNames>
    <definedName name="В" localSheetId="5">#REF!</definedName>
    <definedName name="В" localSheetId="4">#REF!</definedName>
    <definedName name="В">#REF!</definedName>
    <definedName name="кв1" localSheetId="5">#REF!</definedName>
    <definedName name="кв1" localSheetId="4">#REF!</definedName>
    <definedName name="кв1">#REF!</definedName>
    <definedName name="_xlnm.Print_Area" localSheetId="0">'белоярский_коммунальные_новые'!$A$1:$F$36</definedName>
    <definedName name="_xlnm.Print_Area" localSheetId="2">'ванзеват_коммунальные_новые'!$A$1:$I$27</definedName>
    <definedName name="_xlnm.Print_Area" localSheetId="5">'казым_жбо_новые'!$A$1:$F$19</definedName>
    <definedName name="_xlnm.Print_Area" localSheetId="4">'казым_коммунальные_новые'!$A$1:$I$25</definedName>
    <definedName name="_xlnm.Print_Area" localSheetId="1">'полноват_коммунальные_новые'!$A$1:$I$46</definedName>
    <definedName name="тариф" localSheetId="5">#REF!</definedName>
    <definedName name="тариф" localSheetId="4">#REF!</definedName>
    <definedName name="тариф">#REF!</definedName>
    <definedName name="ТБОнасВК" localSheetId="5">#REF!</definedName>
    <definedName name="ТБОнасВК" localSheetId="4">#REF!</definedName>
    <definedName name="ТБОнасВК">#REF!</definedName>
    <definedName name="Э" localSheetId="5">#REF!</definedName>
    <definedName name="Э" localSheetId="4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<sst xmlns="http://schemas.openxmlformats.org/spreadsheetml/2006/main" count="293" uniqueCount="111">
  <si>
    <t>1. Размер платы за коммунальные услуги на территории г.п.Белоярский</t>
  </si>
  <si>
    <t>с 01 июля по 31 декабря 2015 года</t>
  </si>
  <si>
    <t xml:space="preserve">        Наименование услуг</t>
  </si>
  <si>
    <t>Норматив потребления в месяц</t>
  </si>
  <si>
    <t>Цена/тариф на услуги (с учетом НДС), руб.</t>
  </si>
  <si>
    <t>Размер платы за услуги с НДС, руб. (гр.3 х гр.4)</t>
  </si>
  <si>
    <t>Основание</t>
  </si>
  <si>
    <t>единица потребления</t>
  </si>
  <si>
    <t>количество</t>
  </si>
  <si>
    <t>I.Коммунальные услуги</t>
  </si>
  <si>
    <t>1.Холодное водоснабжение</t>
  </si>
  <si>
    <t>Приказ РСТ ХМАО-Югры №143-нп от 27 ноября 2014 года; постановление Губернатора ХМАО-Югры от 22.12.2012г.№164, приказ Департамента ЖККиЭ ХМАО-Югры от 11.11.2013г.№22-нп и от 11.08.2014г.№38-нп</t>
  </si>
  <si>
    <t>1.1.в жилых домах с полным благоустройством высотой не выше 10 этажей</t>
  </si>
  <si>
    <t>1.2.в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</si>
  <si>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м3 на человека</t>
  </si>
  <si>
    <t>1.3.в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</si>
  <si>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1.4.на общедомовые нужды для собственников и пользователей жилых и нежилых помещений в многоквартирных домах</t>
  </si>
  <si>
    <t>м3 на 1 м2 общей площади помещений, входящих в состав общего имущества в многоквартирном доме, в месяц</t>
  </si>
  <si>
    <t>1.5.в жилых домах, оборудованных приборами учета</t>
  </si>
  <si>
    <t>м3</t>
  </si>
  <si>
    <t>по счетчику</t>
  </si>
  <si>
    <t>2.Водоотведение</t>
  </si>
  <si>
    <t>2.1.в жилых домах с полным благоустройством высотой не выше 10 этажей</t>
  </si>
  <si>
    <t>2.2.в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</si>
  <si>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</si>
  <si>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2.4.в жилых домах, оборудованных приборами учета</t>
  </si>
  <si>
    <t>3.Отопление</t>
  </si>
  <si>
    <t>Приказ РСТ ХМАО-Югры №134-нп от 18 ноября 2014года; Постановление Губернатора ХМАО-Югры от 20.05.2014 №65, от 27.06.2015г. №68, приказ Департамента ЖККиЭ ХМАО-Югры от 21.07.2014 года №36-нп, от 17.11.2014г.№58-нп.</t>
  </si>
  <si>
    <t xml:space="preserve">3.1.в жилых домах 1, 2 этажных постройки до 1999 года включительно </t>
  </si>
  <si>
    <t>Гкал/м2 общей площади в месяц</t>
  </si>
  <si>
    <t>норматив 0,0420 с учетом понижающего коэффициента 0,786</t>
  </si>
  <si>
    <t xml:space="preserve">3.2.в жилых домах 1 этажных постройки после 1999 года  </t>
  </si>
  <si>
    <t xml:space="preserve">3.3.в жилых домах 2 этажных постройки после 1999 года  </t>
  </si>
  <si>
    <t xml:space="preserve">3.4.в жилых домах 3 этажных постройки после 1999 года  </t>
  </si>
  <si>
    <t xml:space="preserve">3.5.в жилых домах 3, 4 этажных постройки до 1999 года включительно </t>
  </si>
  <si>
    <t xml:space="preserve">3.6.в жилых домах 4,5 этажных постройки после 1999 года  </t>
  </si>
  <si>
    <t xml:space="preserve">3.7.в жилых домах 5-9 этажных постройки до 1999 года  </t>
  </si>
  <si>
    <t>3.8.в жилых домах, оборудованных приборами учета</t>
  </si>
  <si>
    <t>Гкал</t>
  </si>
  <si>
    <t>4.Горячее водоснабжение</t>
  </si>
  <si>
    <t>Приказ РСТ ХМАО-Югры №171-нп от 11 декабря 2014 года; Постановление Губернатора ХМАО-Югры от 22.12.2012г. №164, приказы Департамента ЖККиЭ ХМАО-Югры от 11.11.2013г. №22-нп и от 11.08.2014г. №38-нп.</t>
  </si>
  <si>
    <t>4.1.в жилых домах с полным благоустройством высотой не выше 10 этажей</t>
  </si>
  <si>
    <t>4.2.на общедомовые нужды для собственников и пользователей жилых и нежилых помещений в многоквартирных домах</t>
  </si>
  <si>
    <t>4.3.в жилых домах, оборудованных приборами учета</t>
  </si>
  <si>
    <t xml:space="preserve">м3 </t>
  </si>
  <si>
    <t>5.Утилизация, обезвреживание и захоронение твердых бытовых отходов</t>
  </si>
  <si>
    <t>м3 на чел.</t>
  </si>
  <si>
    <t>Приказ РСТ ХМАО-Югры № 179-нп от 15 декабря 2014 года; постановление №1477 от 01 октября 2012 года</t>
  </si>
  <si>
    <t>ОАО "ЮКЭК-Белоярский"</t>
  </si>
  <si>
    <t>(наименование организации)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</si>
  <si>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на период с 01.01.2015 года по 30.06.2015 года.</t>
    </r>
  </si>
  <si>
    <t>Наименование услуг</t>
  </si>
  <si>
    <t>Цена/тариф на услуги (с учетом НДС), руб., коп.</t>
  </si>
  <si>
    <t>Размер платы за услуги с учетом НДС руб., коп.                                  (гр.3 х гр.4)</t>
  </si>
  <si>
    <t>единица измерения</t>
  </si>
  <si>
    <t>Коммунальные услуги</t>
  </si>
  <si>
    <t xml:space="preserve">1. Отопление </t>
  </si>
  <si>
    <t>1.1. в жилых домах 1, 2 этажных постройки до 1999 года включительно</t>
  </si>
  <si>
    <t>2.1. в жилых домах 1, 2 этажных постройки до 1999 года включительно</t>
  </si>
  <si>
    <r>
      <t>Гкал на м</t>
    </r>
    <r>
      <rPr>
        <i/>
        <sz val="12"/>
        <color indexed="8"/>
        <rFont val="Times New Roman"/>
        <family val="1"/>
      </rPr>
      <t>² общей площади в месяц</t>
    </r>
  </si>
  <si>
    <t xml:space="preserve"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t>
  </si>
  <si>
    <t xml:space="preserve">норматив 0,0420 с учетом понижающего коэффициента 0,771 </t>
  </si>
  <si>
    <t>1.2. в жилых домах 1 этажных постройки после 1999 года</t>
  </si>
  <si>
    <t>2.2. в жилых домах 1 этажных постройки после 1999 года</t>
  </si>
  <si>
    <t>1.3. в жилых домах оборудованных приборами учета</t>
  </si>
  <si>
    <t>2.4. в жилых домах оборудованных приборами учета</t>
  </si>
  <si>
    <t xml:space="preserve">Гкал 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</si>
  <si>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на период с 01.07.2015 года по 31.12.2015 года.</t>
    </r>
  </si>
  <si>
    <t xml:space="preserve">Постановления Губернатора ХМАО-Югры от 22.12.2012 года № 164, Постановлений Губернатора ХМАО-Югры от 29.05.2014 года № 65,  от 27.06.2015 года № 68;  а также приказов Департамента ЖККиЭ ХМАО-Югры от 11.11.2013 года № 22-нп, от 21.07.2014 года № 36-нп и от 11.08.2014 года № 38-нп; а также на основании  Приказа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потребителям",  -                                                                         </t>
  </si>
  <si>
    <t xml:space="preserve">норматив 0,0420 с учетом понижающего коэффициента 0,760 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</si>
  <si>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на период с 01.01.2015 года по 30.06.2015 года.</t>
    </r>
  </si>
  <si>
    <t>1. Холодное водоснабжение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</si>
  <si>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</si>
  <si>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м3 на человека в месяц</t>
  </si>
  <si>
    <t xml:space="preserve"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t>
  </si>
  <si>
    <t>1.1.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</si>
  <si>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1.3. в жилых домах только с холодным водоснабжением, без канализации</t>
  </si>
  <si>
    <t>1.4.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</si>
  <si>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1.5.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</si>
  <si>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 xml:space="preserve">1.4.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</si>
  <si>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м³ на 1 м2 общей площади помещений, входящих в состав общего имущества в многоквартирном доме, в месяц</t>
  </si>
  <si>
    <t>1.6. в жилых домах, оборудованных приборами учета</t>
  </si>
  <si>
    <t>1.5. в жилых домах, оборудованных приборами учета</t>
  </si>
  <si>
    <t xml:space="preserve">2. Отопление </t>
  </si>
  <si>
    <t xml:space="preserve">2.3. в жилых домах 2 этажных постройки после 1999 года 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</si>
  <si>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на период с 01.07.2015 года по 31.12.2015 года.</t>
    </r>
  </si>
  <si>
    <t xml:space="preserve">Постановление Губернатора ХМАО-Югры от 22.12.2012 года № 164;     Постановления Губернатора ХМАО-Югры от 29.05.2014 года № 65,  от 27.06.2015 года № 68;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t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</si>
  <si>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</si>
  <si>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 xml:space="preserve">    Постановления Губернатора ХМАО-Югры от 29.05.2014 года № 65,  от 27.06.2015 года № 68;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t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</si>
  <si>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Arial"/>
        <family val="2"/>
      </rPr>
      <t>на территории сельского поселения Полноват  на период с 01.07.2015 года по 31.12.2015  года.</t>
    </r>
  </si>
  <si>
    <t>Цена / Тариф на услуги с НДС (руб.коп.)</t>
  </si>
  <si>
    <t>Размер платы за услуги с НДС (руб.коп.)</t>
  </si>
  <si>
    <t>гр.5 = гр.3 х гр.4</t>
  </si>
  <si>
    <t>I.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фонда, для собственников жилых помещений, которые не приняли решения о выборе способа управления многоквартирным домом</t>
  </si>
  <si>
    <t xml:space="preserve">Дополнительное соглашение №1 к договору№06/2010/141 - П от 01.06.2010 г. с ТСЖ "Уютный дом" , приказ №2 от 09.01.2013 г. "О установлении норматива" </t>
  </si>
  <si>
    <r>
      <t xml:space="preserve">1. </t>
    </r>
    <r>
      <rPr>
        <b/>
        <i/>
        <sz val="12"/>
        <rFont val="Arial"/>
        <family val="2"/>
      </rPr>
      <t>Вывоз жидких бытовых отходов: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</t>
    </r>
  </si>
  <si>
    <t xml:space="preserve">Постановление Губернатора ХМАО-Югры от 22.12.2012 года № 164;  Постановления Губернатора ХМАО-Югры от 29.05.2014 года № 65,  от 27.06.2015 года № 68; Приказы Департамента ЖККиЭ ХМАО-Югры от 11.11.2013 года №22-нп                                       и от 11.08.2014 года              №38-нп;                                         Письма Главы Белоярского района       №3753 от 29.12.2014 года  "О согласовании тарифов по вывозу ЖБО на 2015 год" и №02-1-05-001678/15 от 19.06.2015 года  "О согласовании тарифов для населения с 01.07.2015 года" .                    </t>
  </si>
  <si>
    <t>м³ на человека в месяц</t>
  </si>
  <si>
    <t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</si>
  <si>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1.5.  в домах, оборудованных приборами учета</t>
  </si>
  <si>
    <t>м³</t>
  </si>
  <si>
    <t>по счетчику              (на уровне объема водопотребления)</t>
  </si>
  <si>
    <t>ОАО "ЮКЭК-Белоярский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</si>
  <si>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Arial"/>
        <family val="2"/>
      </rPr>
      <t>сельского поселения Казым на период с 01.07.2015 года по 31.12.2015 года.</t>
    </r>
  </si>
  <si>
    <t xml:space="preserve"> Постановления Губернатора ХМАО-Югры от 22.12.2012 года № 164, Постановления Губернатора ХМАО-Югры от 29.05.2014 года № 65, Постановления Губернатора ХМАО-Югры от 27.06.2015 года № 68 и Постановления Губернатора ХМАО-Югры от 17.11.2014 года №58-нп; а также приказов Департамента ЖККиЭ ХМАО-Югры от 11.11.2013 года № 22-нп, от 21.07.2014 года № 36-нп и от 11.08.2014 года № 38-нп; а также на основании  Приказов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</t>
  </si>
  <si>
    <r>
      <t>Гкал на м</t>
    </r>
    <r>
      <rPr>
        <i/>
        <sz val="10"/>
        <color indexed="8"/>
        <rFont val="Arial"/>
        <family val="2"/>
      </rPr>
      <t>² общей площади в месяц</t>
    </r>
  </si>
  <si>
    <t xml:space="preserve">Постановления Губернатора ХМАО-Югры от 22.12.2012 года № 164, Постановления Губернатора ХМАО-Югры от 29.05.2014 года № 65, Постановления Губернатора ХМАО-Югры от 27.06.2015 года № 68 и Постановления Губернатора ХМАО-Югры от 17.11.2014 года №58-нп; а также приказов Департамента ЖККиЭ ХМАО-Югры от 11.11.2013 года № 22-нп, от 21.07.2014 года № 36-нп и от 11.08.2014 года № 38-нп;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t>
  </si>
  <si>
    <t>норматив 0,0420 с учетом понижающего коэффициента 0,762</t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</si>
  <si>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Arial"/>
        <family val="2"/>
      </rPr>
      <t>на территории сельского поселения Казым  на период с 01.07.2015 года по 31.12.2015  года.</t>
    </r>
  </si>
  <si>
    <t>Письмо Главы Белоярского района  № 02-1-05-001678/15 от 19.06.2015 года  "О согласовании тарифов для населения с 01.07.2015 года, а также, на основании Постановления Губернатора ХМАО-Югры от 22.12.2012 года № 164, Постановления Губернатора ХМАО-Югры от 29.05.2014 года № 65, Постановления Губернатора ХМАО-Югры от 27.06.2015 года № 68 и Постановления Губернатора ХМАО-Югры от 17.11.2014 года №58-нп; а также приказов Департамента ЖККиЭ ХМАО-Югры от 11.11.2013 года № 22-нп, от 21.07.2014 года № 36-нп и от 11.08.2014 года № 38-нп</t>
  </si>
  <si>
    <t>2. Плата за вывоз жидких бытовых отходов для частного сектора с.п. Казым в размере 164,28 рублей (с учетом НДС) за 1 м3.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</si>
</sst>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_(* #,##0.00_);_(* \(#,##0.0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Arial"/>
      <family val="2"/>
    </font>
    <font>
      <i/>
      <sz val="12"/>
      <color indexed="8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sz val="10"/>
      <color indexed="60"/>
      <name val="Arial Cyr"/>
      <family val="0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i/>
      <sz val="11"/>
      <color indexed="8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Times New Roman"/>
      <family val="1"/>
    </font>
    <font>
      <b/>
      <sz val="10"/>
      <color rgb="FFC00000"/>
      <name val="Arial Cyr"/>
      <family val="0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10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12" xfId="52" applyFont="1" applyBorder="1" applyAlignment="1">
      <alignment horizontal="center" wrapText="1"/>
      <protection/>
    </xf>
    <xf numFmtId="0" fontId="6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9" fillId="0" borderId="12" xfId="52" applyFont="1" applyBorder="1" applyAlignment="1">
      <alignment vertical="center" wrapText="1"/>
      <protection/>
    </xf>
    <xf numFmtId="0" fontId="10" fillId="0" borderId="15" xfId="0" applyFont="1" applyBorder="1" applyAlignment="1">
      <alignment wrapText="1"/>
    </xf>
    <xf numFmtId="0" fontId="10" fillId="0" borderId="12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 vertical="center"/>
      <protection/>
    </xf>
    <xf numFmtId="2" fontId="11" fillId="0" borderId="14" xfId="52" applyNumberFormat="1" applyFont="1" applyBorder="1" applyAlignment="1">
      <alignment horizontal="center"/>
      <protection/>
    </xf>
    <xf numFmtId="0" fontId="9" fillId="0" borderId="16" xfId="52" applyFont="1" applyBorder="1" applyAlignment="1">
      <alignment vertical="center" wrapText="1"/>
      <protection/>
    </xf>
    <xf numFmtId="0" fontId="9" fillId="0" borderId="16" xfId="52" applyFont="1" applyBorder="1" applyAlignment="1">
      <alignment horizontal="center" wrapText="1"/>
      <protection/>
    </xf>
    <xf numFmtId="0" fontId="11" fillId="0" borderId="16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52" applyFont="1" applyBorder="1" applyAlignment="1">
      <alignment horizontal="center" vertical="center"/>
      <protection/>
    </xf>
    <xf numFmtId="0" fontId="10" fillId="0" borderId="14" xfId="0" applyFont="1" applyBorder="1" applyAlignment="1">
      <alignment wrapText="1"/>
    </xf>
    <xf numFmtId="0" fontId="9" fillId="0" borderId="12" xfId="52" applyFont="1" applyBorder="1" applyAlignment="1">
      <alignment horizontal="center"/>
      <protection/>
    </xf>
    <xf numFmtId="0" fontId="10" fillId="0" borderId="12" xfId="52" applyFont="1" applyBorder="1">
      <alignment/>
      <protection/>
    </xf>
    <xf numFmtId="2" fontId="11" fillId="0" borderId="12" xfId="52" applyNumberFormat="1" applyFont="1" applyBorder="1" applyAlignment="1">
      <alignment horizontal="center"/>
      <protection/>
    </xf>
    <xf numFmtId="0" fontId="10" fillId="0" borderId="17" xfId="0" applyFont="1" applyBorder="1" applyAlignment="1">
      <alignment wrapText="1"/>
    </xf>
    <xf numFmtId="2" fontId="11" fillId="0" borderId="13" xfId="52" applyNumberFormat="1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9" fillId="0" borderId="13" xfId="52" applyFont="1" applyBorder="1" applyAlignment="1">
      <alignment vertical="center" wrapText="1"/>
      <protection/>
    </xf>
    <xf numFmtId="164" fontId="11" fillId="0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2" fontId="11" fillId="0" borderId="14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2" fontId="79" fillId="0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80" fillId="0" borderId="0" xfId="52" applyFont="1">
      <alignment/>
      <protection/>
    </xf>
    <xf numFmtId="0" fontId="9" fillId="0" borderId="14" xfId="0" applyFont="1" applyFill="1" applyBorder="1" applyAlignment="1">
      <alignment horizontal="center"/>
    </xf>
    <xf numFmtId="0" fontId="11" fillId="0" borderId="14" xfId="52" applyFont="1" applyBorder="1" applyAlignment="1">
      <alignment wrapText="1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4" xfId="52" applyFont="1" applyBorder="1" applyAlignment="1">
      <alignment wrapText="1"/>
      <protection/>
    </xf>
    <xf numFmtId="0" fontId="13" fillId="0" borderId="0" xfId="54" applyFont="1">
      <alignment/>
      <protection/>
    </xf>
    <xf numFmtId="0" fontId="14" fillId="0" borderId="0" xfId="54" applyFont="1">
      <alignment/>
      <protection/>
    </xf>
    <xf numFmtId="0" fontId="15" fillId="0" borderId="0" xfId="63" applyFont="1">
      <alignment/>
      <protection/>
    </xf>
    <xf numFmtId="0" fontId="16" fillId="0" borderId="0" xfId="54" applyFont="1">
      <alignment/>
      <protection/>
    </xf>
    <xf numFmtId="0" fontId="81" fillId="0" borderId="0" xfId="0" applyFont="1" applyAlignment="1">
      <alignment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63" applyFont="1">
      <alignment/>
      <protection/>
    </xf>
    <xf numFmtId="0" fontId="82" fillId="0" borderId="0" xfId="0" applyFont="1" applyAlignment="1">
      <alignment/>
    </xf>
    <xf numFmtId="0" fontId="7" fillId="0" borderId="0" xfId="63" applyFont="1" applyAlignment="1">
      <alignment/>
      <protection/>
    </xf>
    <xf numFmtId="0" fontId="20" fillId="0" borderId="0" xfId="54" applyFont="1" applyAlignment="1">
      <alignment wrapText="1"/>
      <protection/>
    </xf>
    <xf numFmtId="0" fontId="18" fillId="0" borderId="0" xfId="63" applyFont="1">
      <alignment/>
      <protection/>
    </xf>
    <xf numFmtId="0" fontId="17" fillId="0" borderId="14" xfId="63" applyFont="1" applyBorder="1" applyAlignment="1">
      <alignment horizontal="center" vertical="center" wrapText="1"/>
      <protection/>
    </xf>
    <xf numFmtId="0" fontId="6" fillId="0" borderId="0" xfId="63" applyFont="1" applyAlignment="1">
      <alignment/>
      <protection/>
    </xf>
    <xf numFmtId="0" fontId="6" fillId="0" borderId="14" xfId="63" applyFont="1" applyBorder="1" applyAlignment="1">
      <alignment horizontal="center" vertical="center"/>
      <protection/>
    </xf>
    <xf numFmtId="0" fontId="19" fillId="0" borderId="0" xfId="63" applyFont="1" applyBorder="1">
      <alignment/>
      <protection/>
    </xf>
    <xf numFmtId="0" fontId="83" fillId="0" borderId="12" xfId="57" applyFont="1" applyFill="1" applyBorder="1" applyAlignment="1">
      <alignment horizontal="center" vertical="center" wrapText="1"/>
      <protection/>
    </xf>
    <xf numFmtId="164" fontId="83" fillId="0" borderId="12" xfId="57" applyNumberFormat="1" applyFont="1" applyFill="1" applyBorder="1" applyAlignment="1">
      <alignment horizontal="center" vertical="center" wrapText="1"/>
      <protection/>
    </xf>
    <xf numFmtId="4" fontId="17" fillId="33" borderId="11" xfId="63" applyNumberFormat="1" applyFont="1" applyFill="1" applyBorder="1" applyAlignment="1">
      <alignment horizontal="center" vertical="center"/>
      <protection/>
    </xf>
    <xf numFmtId="0" fontId="83" fillId="0" borderId="13" xfId="57" applyFont="1" applyFill="1" applyBorder="1">
      <alignment/>
      <protection/>
    </xf>
    <xf numFmtId="0" fontId="84" fillId="0" borderId="13" xfId="57" applyFont="1" applyFill="1" applyBorder="1" applyAlignment="1">
      <alignment horizontal="center" vertical="center" wrapText="1"/>
      <protection/>
    </xf>
    <xf numFmtId="4" fontId="17" fillId="33" borderId="18" xfId="63" applyNumberFormat="1" applyFont="1" applyFill="1" applyBorder="1" applyAlignment="1">
      <alignment horizontal="center" vertical="center"/>
      <protection/>
    </xf>
    <xf numFmtId="0" fontId="83" fillId="0" borderId="14" xfId="57" applyFont="1" applyFill="1" applyBorder="1" applyAlignment="1">
      <alignment horizontal="center" vertical="center" wrapText="1"/>
      <protection/>
    </xf>
    <xf numFmtId="4" fontId="17" fillId="33" borderId="14" xfId="63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horizontal="left" vertical="center" wrapText="1"/>
      <protection/>
    </xf>
    <xf numFmtId="0" fontId="19" fillId="0" borderId="0" xfId="54" applyFont="1" applyBorder="1" applyAlignment="1">
      <alignment vertical="center" wrapText="1"/>
      <protection/>
    </xf>
    <xf numFmtId="0" fontId="6" fillId="0" borderId="0" xfId="63" applyFont="1" applyBorder="1" applyAlignment="1">
      <alignment horizontal="center" vertical="center"/>
      <protection/>
    </xf>
    <xf numFmtId="2" fontId="17" fillId="33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Border="1">
      <alignment/>
      <protection/>
    </xf>
    <xf numFmtId="0" fontId="18" fillId="0" borderId="0" xfId="63" applyFont="1" applyBorder="1">
      <alignment/>
      <protection/>
    </xf>
    <xf numFmtId="0" fontId="14" fillId="0" borderId="0" xfId="63" applyFont="1" applyBorder="1" applyAlignment="1">
      <alignment horizontal="center" vertical="center" wrapText="1"/>
      <protection/>
    </xf>
    <xf numFmtId="0" fontId="18" fillId="0" borderId="0" xfId="63" applyFont="1" applyBorder="1" applyAlignment="1">
      <alignment vertical="center" wrapText="1"/>
      <protection/>
    </xf>
    <xf numFmtId="0" fontId="14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>
      <alignment horizontal="left" vertical="center" wrapText="1"/>
      <protection/>
    </xf>
    <xf numFmtId="0" fontId="18" fillId="0" borderId="0" xfId="63" applyFont="1" applyBorder="1" applyAlignment="1">
      <alignment horizontal="left" indent="2"/>
      <protection/>
    </xf>
    <xf numFmtId="0" fontId="6" fillId="0" borderId="0" xfId="63" applyFont="1" applyBorder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0" fontId="17" fillId="0" borderId="0" xfId="63" applyFont="1" applyBorder="1" applyAlignment="1">
      <alignment horizontal="center" vertical="center" wrapText="1"/>
      <protection/>
    </xf>
    <xf numFmtId="0" fontId="14" fillId="0" borderId="0" xfId="63" applyFont="1" applyBorder="1" applyAlignment="1">
      <alignment vertical="center"/>
      <protection/>
    </xf>
    <xf numFmtId="0" fontId="17" fillId="0" borderId="0" xfId="63" applyFont="1" applyBorder="1" applyAlignment="1">
      <alignment vertical="center"/>
      <protection/>
    </xf>
    <xf numFmtId="0" fontId="19" fillId="0" borderId="0" xfId="63" applyFont="1" applyBorder="1" applyAlignment="1">
      <alignment vertical="center" wrapText="1"/>
      <protection/>
    </xf>
    <xf numFmtId="0" fontId="6" fillId="0" borderId="0" xfId="63" applyFont="1" applyBorder="1" applyAlignment="1">
      <alignment vertical="center" wrapText="1"/>
      <protection/>
    </xf>
    <xf numFmtId="2" fontId="17" fillId="0" borderId="0" xfId="63" applyNumberFormat="1" applyFont="1" applyBorder="1" applyAlignment="1">
      <alignment horizontal="center" vertical="center"/>
      <protection/>
    </xf>
    <xf numFmtId="2" fontId="19" fillId="0" borderId="0" xfId="63" applyNumberFormat="1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 wrapText="1"/>
      <protection/>
    </xf>
    <xf numFmtId="0" fontId="17" fillId="0" borderId="0" xfId="63" applyFont="1" applyBorder="1" applyAlignment="1">
      <alignment horizontal="center" vertical="center"/>
      <protection/>
    </xf>
    <xf numFmtId="0" fontId="19" fillId="0" borderId="0" xfId="63" applyFont="1" applyBorder="1" applyAlignment="1">
      <alignment horizontal="center" vertical="center" wrapText="1"/>
      <protection/>
    </xf>
    <xf numFmtId="0" fontId="27" fillId="0" borderId="0" xfId="63" applyFont="1" applyBorder="1">
      <alignment/>
      <protection/>
    </xf>
    <xf numFmtId="2" fontId="18" fillId="0" borderId="0" xfId="63" applyNumberFormat="1" applyFont="1" applyBorder="1" applyAlignment="1">
      <alignment horizontal="center" vertical="center"/>
      <protection/>
    </xf>
    <xf numFmtId="0" fontId="7" fillId="0" borderId="0" xfId="63" applyFont="1" applyBorder="1">
      <alignment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4" fontId="17" fillId="33" borderId="14" xfId="63" applyNumberFormat="1" applyFont="1" applyFill="1" applyBorder="1" applyAlignment="1">
      <alignment horizontal="center" vertical="center" wrapText="1"/>
      <protection/>
    </xf>
    <xf numFmtId="0" fontId="19" fillId="0" borderId="0" xfId="63" applyFont="1" applyBorder="1" applyAlignment="1">
      <alignment wrapText="1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164" fontId="6" fillId="33" borderId="14" xfId="54" applyNumberFormat="1" applyFont="1" applyFill="1" applyBorder="1" applyAlignment="1">
      <alignment horizontal="center" vertical="center" wrapText="1"/>
      <protection/>
    </xf>
    <xf numFmtId="4" fontId="17" fillId="33" borderId="14" xfId="54" applyNumberFormat="1" applyFont="1" applyFill="1" applyBorder="1" applyAlignment="1">
      <alignment horizontal="center" vertical="center" wrapText="1"/>
      <protection/>
    </xf>
    <xf numFmtId="0" fontId="15" fillId="0" borderId="0" xfId="57" applyFont="1">
      <alignment/>
      <protection/>
    </xf>
    <xf numFmtId="0" fontId="28" fillId="0" borderId="0" xfId="54" applyFont="1">
      <alignment/>
      <protection/>
    </xf>
    <xf numFmtId="2" fontId="15" fillId="0" borderId="0" xfId="57" applyNumberFormat="1" applyFont="1">
      <alignment/>
      <protection/>
    </xf>
    <xf numFmtId="0" fontId="29" fillId="0" borderId="0" xfId="54" applyFont="1" applyAlignment="1">
      <alignment horizontal="center" wrapText="1"/>
      <protection/>
    </xf>
    <xf numFmtId="0" fontId="31" fillId="0" borderId="0" xfId="57" applyFont="1">
      <alignment/>
      <protection/>
    </xf>
    <xf numFmtId="2" fontId="31" fillId="0" borderId="0" xfId="57" applyNumberFormat="1" applyFont="1">
      <alignment/>
      <protection/>
    </xf>
    <xf numFmtId="0" fontId="31" fillId="0" borderId="0" xfId="57" applyFont="1" applyAlignment="1">
      <alignment horizontal="justify" vertical="top" wrapText="1"/>
      <protection/>
    </xf>
    <xf numFmtId="0" fontId="32" fillId="0" borderId="14" xfId="57" applyFont="1" applyBorder="1" applyAlignment="1">
      <alignment horizontal="center" vertical="center" wrapText="1"/>
      <protection/>
    </xf>
    <xf numFmtId="0" fontId="32" fillId="0" borderId="0" xfId="57" applyFont="1" applyBorder="1">
      <alignment/>
      <protection/>
    </xf>
    <xf numFmtId="0" fontId="32" fillId="0" borderId="0" xfId="57" applyFont="1">
      <alignment/>
      <protection/>
    </xf>
    <xf numFmtId="0" fontId="26" fillId="0" borderId="14" xfId="54" applyFont="1" applyBorder="1" applyAlignment="1">
      <alignment horizontal="center" vertical="center"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2" fontId="25" fillId="0" borderId="14" xfId="54" applyNumberFormat="1" applyFont="1" applyBorder="1" applyAlignment="1">
      <alignment horizontal="center" vertical="center" wrapText="1"/>
      <protection/>
    </xf>
    <xf numFmtId="0" fontId="31" fillId="0" borderId="0" xfId="57" applyFont="1" applyBorder="1">
      <alignment/>
      <protection/>
    </xf>
    <xf numFmtId="0" fontId="85" fillId="0" borderId="14" xfId="57" applyFont="1" applyFill="1" applyBorder="1" applyAlignment="1">
      <alignment horizontal="left" vertical="center" wrapText="1"/>
      <protection/>
    </xf>
    <xf numFmtId="0" fontId="31" fillId="0" borderId="14" xfId="64" applyFont="1" applyFill="1" applyBorder="1" applyAlignment="1">
      <alignment horizontal="center" vertical="center" wrapText="1"/>
      <protection/>
    </xf>
    <xf numFmtId="4" fontId="15" fillId="0" borderId="14" xfId="57" applyNumberFormat="1" applyFont="1" applyBorder="1" applyAlignment="1">
      <alignment horizontal="center" vertical="center" wrapText="1"/>
      <protection/>
    </xf>
    <xf numFmtId="4" fontId="31" fillId="0" borderId="14" xfId="64" applyNumberFormat="1" applyFont="1" applyFill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9" fillId="0" borderId="14" xfId="64" applyFont="1" applyFill="1" applyBorder="1" applyAlignment="1">
      <alignment horizontal="left" vertical="top" wrapText="1"/>
      <protection/>
    </xf>
    <xf numFmtId="0" fontId="19" fillId="0" borderId="14" xfId="57" applyFont="1" applyBorder="1" applyAlignment="1">
      <alignment horizontal="center" vertical="center" wrapText="1"/>
      <protection/>
    </xf>
    <xf numFmtId="0" fontId="31" fillId="33" borderId="0" xfId="57" applyFont="1" applyFill="1" applyBorder="1" applyAlignment="1">
      <alignment vertical="center" wrapText="1"/>
      <protection/>
    </xf>
    <xf numFmtId="2" fontId="31" fillId="33" borderId="0" xfId="0" applyNumberFormat="1" applyFont="1" applyFill="1" applyBorder="1" applyAlignment="1">
      <alignment vertical="center"/>
    </xf>
    <xf numFmtId="2" fontId="31" fillId="33" borderId="0" xfId="0" applyNumberFormat="1" applyFont="1" applyFill="1" applyBorder="1" applyAlignment="1">
      <alignment horizontal="center" vertical="center"/>
    </xf>
    <xf numFmtId="2" fontId="25" fillId="0" borderId="0" xfId="54" applyNumberFormat="1" applyFont="1" applyBorder="1" applyAlignment="1">
      <alignment horizontal="center" vertical="center" wrapText="1"/>
      <protection/>
    </xf>
    <xf numFmtId="0" fontId="86" fillId="0" borderId="0" xfId="57" applyFont="1" applyFill="1">
      <alignment/>
      <protection/>
    </xf>
    <xf numFmtId="2" fontId="86" fillId="0" borderId="0" xfId="57" applyNumberFormat="1" applyFont="1" applyFill="1">
      <alignment/>
      <protection/>
    </xf>
    <xf numFmtId="0" fontId="87" fillId="0" borderId="0" xfId="57" applyFont="1" applyFill="1">
      <alignment/>
      <protection/>
    </xf>
    <xf numFmtId="0" fontId="86" fillId="0" borderId="0" xfId="57" applyFont="1" applyFill="1" applyBorder="1">
      <alignment/>
      <protection/>
    </xf>
    <xf numFmtId="2" fontId="86" fillId="0" borderId="0" xfId="57" applyNumberFormat="1" applyFont="1" applyFill="1" applyBorder="1">
      <alignment/>
      <protection/>
    </xf>
    <xf numFmtId="2" fontId="31" fillId="0" borderId="0" xfId="57" applyNumberFormat="1" applyFont="1" applyBorder="1">
      <alignment/>
      <protection/>
    </xf>
    <xf numFmtId="0" fontId="15" fillId="0" borderId="0" xfId="63" applyFont="1" applyBorder="1" applyAlignment="1">
      <alignment vertical="center" wrapText="1"/>
      <protection/>
    </xf>
    <xf numFmtId="0" fontId="19" fillId="0" borderId="0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34" fillId="0" borderId="0" xfId="52" applyFont="1">
      <alignment/>
      <protection/>
    </xf>
    <xf numFmtId="0" fontId="35" fillId="0" borderId="0" xfId="52" applyFont="1">
      <alignment/>
      <protection/>
    </xf>
    <xf numFmtId="0" fontId="6" fillId="0" borderId="12" xfId="52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6" fillId="0" borderId="12" xfId="52" applyFont="1" applyBorder="1" applyAlignment="1">
      <alignment wrapText="1"/>
      <protection/>
    </xf>
    <xf numFmtId="0" fontId="0" fillId="0" borderId="13" xfId="0" applyBorder="1" applyAlignment="1">
      <alignment wrapText="1"/>
    </xf>
    <xf numFmtId="0" fontId="6" fillId="0" borderId="12" xfId="52" applyFont="1" applyFill="1" applyBorder="1" applyAlignment="1">
      <alignment vertical="center" wrapText="1"/>
      <protection/>
    </xf>
    <xf numFmtId="0" fontId="7" fillId="0" borderId="15" xfId="52" applyFont="1" applyBorder="1" applyAlignment="1">
      <alignment/>
      <protection/>
    </xf>
    <xf numFmtId="0" fontId="7" fillId="0" borderId="19" xfId="52" applyFont="1" applyBorder="1" applyAlignment="1">
      <alignment/>
      <protection/>
    </xf>
    <xf numFmtId="0" fontId="0" fillId="0" borderId="20" xfId="0" applyBorder="1" applyAlignment="1">
      <alignment/>
    </xf>
    <xf numFmtId="0" fontId="8" fillId="0" borderId="15" xfId="52" applyFont="1" applyBorder="1" applyAlignment="1">
      <alignment/>
      <protection/>
    </xf>
    <xf numFmtId="0" fontId="8" fillId="0" borderId="19" xfId="52" applyFont="1" applyBorder="1" applyAlignment="1">
      <alignment/>
      <protection/>
    </xf>
    <xf numFmtId="0" fontId="8" fillId="0" borderId="20" xfId="52" applyFont="1" applyBorder="1" applyAlignment="1">
      <alignment/>
      <protection/>
    </xf>
    <xf numFmtId="0" fontId="9" fillId="0" borderId="12" xfId="52" applyFont="1" applyBorder="1" applyAlignment="1">
      <alignment vertical="center" wrapText="1"/>
      <protection/>
    </xf>
    <xf numFmtId="0" fontId="9" fillId="0" borderId="16" xfId="52" applyFont="1" applyBorder="1" applyAlignment="1">
      <alignment vertical="center" wrapText="1"/>
      <protection/>
    </xf>
    <xf numFmtId="0" fontId="9" fillId="0" borderId="13" xfId="52" applyFont="1" applyBorder="1" applyAlignment="1">
      <alignment vertical="center" wrapText="1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8" fillId="0" borderId="15" xfId="52" applyFont="1" applyFill="1" applyBorder="1" applyAlignment="1">
      <alignment/>
      <protection/>
    </xf>
    <xf numFmtId="0" fontId="8" fillId="0" borderId="19" xfId="52" applyFont="1" applyFill="1" applyBorder="1" applyAlignment="1">
      <alignment/>
      <protection/>
    </xf>
    <xf numFmtId="0" fontId="8" fillId="0" borderId="20" xfId="52" applyFont="1" applyFill="1" applyBorder="1" applyAlignment="1">
      <alignment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2" fontId="11" fillId="0" borderId="12" xfId="52" applyNumberFormat="1" applyFont="1" applyBorder="1" applyAlignment="1">
      <alignment horizontal="center" vertical="center"/>
      <protection/>
    </xf>
    <xf numFmtId="2" fontId="11" fillId="0" borderId="16" xfId="52" applyNumberFormat="1" applyFont="1" applyBorder="1" applyAlignment="1">
      <alignment horizontal="center" vertical="center"/>
      <protection/>
    </xf>
    <xf numFmtId="2" fontId="11" fillId="0" borderId="13" xfId="52" applyNumberFormat="1" applyFont="1" applyBorder="1" applyAlignment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11" fillId="0" borderId="12" xfId="52" applyNumberFormat="1" applyFont="1" applyFill="1" applyBorder="1" applyAlignment="1">
      <alignment horizontal="center" vertical="center"/>
      <protection/>
    </xf>
    <xf numFmtId="2" fontId="11" fillId="0" borderId="13" xfId="52" applyNumberFormat="1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4" fillId="0" borderId="0" xfId="63" applyFont="1" applyAlignment="1">
      <alignment horizontal="center" vertical="center" wrapText="1"/>
      <protection/>
    </xf>
    <xf numFmtId="0" fontId="14" fillId="0" borderId="0" xfId="63" applyFont="1" applyAlignment="1">
      <alignment horizontal="center" vertical="center"/>
      <protection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 wrapText="1"/>
      <protection/>
    </xf>
    <xf numFmtId="0" fontId="17" fillId="0" borderId="14" xfId="63" applyFont="1" applyBorder="1" applyAlignment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/>
      <protection/>
    </xf>
    <xf numFmtId="0" fontId="14" fillId="0" borderId="15" xfId="63" applyFont="1" applyBorder="1" applyAlignment="1">
      <alignment horizontal="left" vertical="top" wrapText="1"/>
      <protection/>
    </xf>
    <xf numFmtId="0" fontId="14" fillId="0" borderId="19" xfId="63" applyFont="1" applyBorder="1" applyAlignment="1">
      <alignment horizontal="left" vertical="top" wrapText="1"/>
      <protection/>
    </xf>
    <xf numFmtId="0" fontId="14" fillId="0" borderId="20" xfId="63" applyFont="1" applyBorder="1" applyAlignment="1">
      <alignment horizontal="left" vertical="top" wrapText="1"/>
      <protection/>
    </xf>
    <xf numFmtId="0" fontId="14" fillId="0" borderId="15" xfId="63" applyFont="1" applyBorder="1" applyAlignment="1">
      <alignment horizontal="left" vertical="center" wrapText="1"/>
      <protection/>
    </xf>
    <xf numFmtId="0" fontId="14" fillId="0" borderId="19" xfId="63" applyFont="1" applyBorder="1" applyAlignment="1">
      <alignment horizontal="left" vertical="center" wrapText="1"/>
      <protection/>
    </xf>
    <xf numFmtId="0" fontId="14" fillId="0" borderId="20" xfId="63" applyFont="1" applyBorder="1" applyAlignment="1">
      <alignment horizontal="left" vertical="center" wrapText="1"/>
      <protection/>
    </xf>
    <xf numFmtId="0" fontId="6" fillId="33" borderId="14" xfId="54" applyFont="1" applyFill="1" applyBorder="1" applyAlignment="1">
      <alignment horizontal="left" vertical="top" wrapText="1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0" fontId="17" fillId="33" borderId="14" xfId="63" applyFont="1" applyFill="1" applyBorder="1" applyAlignment="1">
      <alignment horizontal="center" vertical="center" wrapText="1"/>
      <protection/>
    </xf>
    <xf numFmtId="4" fontId="17" fillId="33" borderId="14" xfId="63" applyNumberFormat="1" applyFont="1" applyFill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left" vertical="center" wrapText="1"/>
      <protection/>
    </xf>
    <xf numFmtId="0" fontId="14" fillId="33" borderId="15" xfId="54" applyFont="1" applyFill="1" applyBorder="1" applyAlignment="1">
      <alignment horizontal="left" vertical="top" wrapText="1"/>
      <protection/>
    </xf>
    <xf numFmtId="0" fontId="14" fillId="33" borderId="19" xfId="54" applyFont="1" applyFill="1" applyBorder="1" applyAlignment="1">
      <alignment horizontal="left" vertical="top" wrapText="1"/>
      <protection/>
    </xf>
    <xf numFmtId="0" fontId="14" fillId="33" borderId="20" xfId="54" applyFont="1" applyFill="1" applyBorder="1" applyAlignment="1">
      <alignment horizontal="left" vertical="top" wrapText="1"/>
      <protection/>
    </xf>
    <xf numFmtId="0" fontId="18" fillId="33" borderId="17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0" fontId="18" fillId="33" borderId="11" xfId="54" applyFont="1" applyFill="1" applyBorder="1" applyAlignment="1">
      <alignment horizontal="left" vertical="center" wrapText="1"/>
      <protection/>
    </xf>
    <xf numFmtId="4" fontId="17" fillId="33" borderId="17" xfId="63" applyNumberFormat="1" applyFont="1" applyFill="1" applyBorder="1" applyAlignment="1">
      <alignment horizontal="center" vertical="center"/>
      <protection/>
    </xf>
    <xf numFmtId="4" fontId="17" fillId="33" borderId="11" xfId="63" applyNumberFormat="1" applyFont="1" applyFill="1" applyBorder="1" applyAlignment="1">
      <alignment horizontal="center" vertical="center"/>
      <protection/>
    </xf>
    <xf numFmtId="0" fontId="18" fillId="33" borderId="22" xfId="54" applyFont="1" applyFill="1" applyBorder="1" applyAlignment="1">
      <alignment horizontal="left" vertical="center" wrapText="1"/>
      <protection/>
    </xf>
    <xf numFmtId="0" fontId="18" fillId="33" borderId="21" xfId="54" applyFont="1" applyFill="1" applyBorder="1" applyAlignment="1">
      <alignment horizontal="left" vertical="center" wrapText="1"/>
      <protection/>
    </xf>
    <xf numFmtId="0" fontId="18" fillId="33" borderId="18" xfId="54" applyFont="1" applyFill="1" applyBorder="1" applyAlignment="1">
      <alignment horizontal="left" vertical="center" wrapText="1"/>
      <protection/>
    </xf>
    <xf numFmtId="4" fontId="17" fillId="33" borderId="22" xfId="63" applyNumberFormat="1" applyFont="1" applyFill="1" applyBorder="1" applyAlignment="1">
      <alignment horizontal="center" vertical="center"/>
      <protection/>
    </xf>
    <xf numFmtId="4" fontId="17" fillId="33" borderId="18" xfId="63" applyNumberFormat="1" applyFont="1" applyFill="1" applyBorder="1" applyAlignment="1">
      <alignment horizontal="center" vertical="center"/>
      <protection/>
    </xf>
    <xf numFmtId="0" fontId="18" fillId="33" borderId="14" xfId="54" applyFont="1" applyFill="1" applyBorder="1" applyAlignment="1">
      <alignment horizontal="left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33" borderId="14" xfId="63" applyFont="1" applyFill="1" applyBorder="1" applyAlignment="1">
      <alignment horizontal="center" vertical="center" wrapText="1"/>
      <protection/>
    </xf>
    <xf numFmtId="0" fontId="14" fillId="0" borderId="0" xfId="63" applyFont="1" applyBorder="1" applyAlignment="1">
      <alignment horizontal="center" vertical="center" wrapText="1"/>
      <protection/>
    </xf>
    <xf numFmtId="0" fontId="18" fillId="0" borderId="0" xfId="63" applyFont="1" applyBorder="1" applyAlignment="1">
      <alignment horizontal="left" vertical="center" wrapText="1"/>
      <protection/>
    </xf>
    <xf numFmtId="0" fontId="17" fillId="0" borderId="0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vertical="center" wrapText="1"/>
      <protection/>
    </xf>
    <xf numFmtId="0" fontId="19" fillId="0" borderId="0" xfId="63" applyFont="1" applyBorder="1" applyAlignment="1">
      <alignment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2" fontId="17" fillId="0" borderId="0" xfId="63" applyNumberFormat="1" applyFont="1" applyBorder="1" applyAlignment="1">
      <alignment horizontal="center" vertical="center"/>
      <protection/>
    </xf>
    <xf numFmtId="0" fontId="19" fillId="0" borderId="0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vertical="center" wrapText="1"/>
      <protection/>
    </xf>
    <xf numFmtId="16" fontId="18" fillId="0" borderId="0" xfId="63" applyNumberFormat="1" applyFont="1" applyBorder="1" applyAlignment="1">
      <alignment vertical="center" wrapText="1"/>
      <protection/>
    </xf>
    <xf numFmtId="0" fontId="14" fillId="0" borderId="0" xfId="63" applyFont="1" applyBorder="1" applyAlignment="1">
      <alignment vertical="center" wrapText="1"/>
      <protection/>
    </xf>
    <xf numFmtId="0" fontId="26" fillId="0" borderId="0" xfId="63" applyFont="1" applyBorder="1" applyAlignment="1">
      <alignment vertical="center" wrapText="1"/>
      <protection/>
    </xf>
    <xf numFmtId="0" fontId="19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 wrapText="1"/>
      <protection/>
    </xf>
    <xf numFmtId="0" fontId="14" fillId="0" borderId="0" xfId="63" applyFont="1" applyBorder="1" applyAlignment="1">
      <alignment vertical="center"/>
      <protection/>
    </xf>
    <xf numFmtId="0" fontId="15" fillId="0" borderId="0" xfId="63" applyFont="1" applyBorder="1" applyAlignment="1">
      <alignment vertical="center" wrapText="1"/>
      <protection/>
    </xf>
    <xf numFmtId="0" fontId="29" fillId="0" borderId="0" xfId="54" applyFont="1" applyAlignment="1">
      <alignment horizontal="center" wrapText="1"/>
      <protection/>
    </xf>
    <xf numFmtId="0" fontId="32" fillId="0" borderId="14" xfId="57" applyFont="1" applyBorder="1" applyAlignment="1">
      <alignment horizontal="center" vertical="center" wrapText="1"/>
      <protection/>
    </xf>
    <xf numFmtId="0" fontId="32" fillId="0" borderId="14" xfId="54" applyFont="1" applyBorder="1" applyAlignment="1">
      <alignment horizontal="center" vertical="center" wrapText="1"/>
      <protection/>
    </xf>
    <xf numFmtId="0" fontId="15" fillId="34" borderId="14" xfId="57" applyFont="1" applyFill="1" applyBorder="1" applyAlignment="1">
      <alignment horizontal="justify" vertical="center" wrapText="1"/>
      <protection/>
    </xf>
    <xf numFmtId="0" fontId="31" fillId="0" borderId="17" xfId="57" applyFont="1" applyBorder="1" applyAlignment="1">
      <alignment horizontal="left" vertical="top" wrapText="1"/>
      <protection/>
    </xf>
    <xf numFmtId="0" fontId="31" fillId="0" borderId="10" xfId="57" applyFont="1" applyBorder="1" applyAlignment="1">
      <alignment horizontal="left" vertical="top" wrapText="1"/>
      <protection/>
    </xf>
    <xf numFmtId="0" fontId="31" fillId="0" borderId="11" xfId="57" applyFont="1" applyBorder="1" applyAlignment="1">
      <alignment horizontal="left" vertical="top" wrapText="1"/>
      <protection/>
    </xf>
    <xf numFmtId="2" fontId="25" fillId="0" borderId="14" xfId="54" applyNumberFormat="1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6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87" fillId="0" borderId="0" xfId="57" applyFont="1" applyFill="1" applyAlignment="1">
      <alignment horizontal="left" vertical="top" wrapText="1"/>
      <protection/>
    </xf>
    <xf numFmtId="0" fontId="87" fillId="0" borderId="0" xfId="57" applyFont="1" applyFill="1" applyAlignment="1">
      <alignment horizontal="center"/>
      <protection/>
    </xf>
    <xf numFmtId="0" fontId="59" fillId="0" borderId="0" xfId="54" applyFont="1">
      <alignment/>
      <protection/>
    </xf>
    <xf numFmtId="0" fontId="15" fillId="0" borderId="0" xfId="54" applyFont="1">
      <alignment/>
      <protection/>
    </xf>
    <xf numFmtId="0" fontId="87" fillId="0" borderId="0" xfId="0" applyFont="1" applyAlignment="1">
      <alignment/>
    </xf>
    <xf numFmtId="0" fontId="23" fillId="0" borderId="0" xfId="54" applyFont="1">
      <alignment/>
      <protection/>
    </xf>
    <xf numFmtId="0" fontId="31" fillId="0" borderId="0" xfId="54" applyFont="1">
      <alignment/>
      <protection/>
    </xf>
    <xf numFmtId="0" fontId="88" fillId="0" borderId="0" xfId="0" applyFont="1" applyAlignment="1">
      <alignment/>
    </xf>
    <xf numFmtId="0" fontId="15" fillId="0" borderId="0" xfId="63" applyFont="1" applyAlignment="1">
      <alignment horizontal="center" vertical="center" wrapText="1"/>
      <protection/>
    </xf>
    <xf numFmtId="0" fontId="15" fillId="0" borderId="0" xfId="63" applyFont="1" applyAlignment="1">
      <alignment horizontal="center" vertical="center"/>
      <protection/>
    </xf>
    <xf numFmtId="0" fontId="27" fillId="0" borderId="0" xfId="63" applyFont="1" applyAlignment="1">
      <alignment/>
      <protection/>
    </xf>
    <xf numFmtId="0" fontId="19" fillId="0" borderId="0" xfId="54" applyFont="1" applyBorder="1" applyAlignment="1">
      <alignment horizontal="left" vertical="center" wrapText="1"/>
      <protection/>
    </xf>
    <xf numFmtId="2" fontId="23" fillId="33" borderId="0" xfId="63" applyNumberFormat="1" applyFont="1" applyFill="1" applyBorder="1" applyAlignment="1">
      <alignment horizontal="center" vertical="center"/>
      <protection/>
    </xf>
    <xf numFmtId="0" fontId="61" fillId="0" borderId="0" xfId="54" applyFont="1" applyAlignment="1">
      <alignment wrapText="1"/>
      <protection/>
    </xf>
    <xf numFmtId="0" fontId="31" fillId="0" borderId="0" xfId="63" applyFont="1">
      <alignment/>
      <protection/>
    </xf>
    <xf numFmtId="0" fontId="23" fillId="0" borderId="17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19" fillId="0" borderId="0" xfId="63" applyFont="1" applyAlignment="1">
      <alignment/>
      <protection/>
    </xf>
    <xf numFmtId="0" fontId="23" fillId="0" borderId="22" xfId="63" applyFont="1" applyBorder="1" applyAlignment="1">
      <alignment horizontal="center" vertical="center" wrapText="1"/>
      <protection/>
    </xf>
    <xf numFmtId="0" fontId="23" fillId="0" borderId="21" xfId="63" applyFont="1" applyBorder="1" applyAlignment="1">
      <alignment horizontal="center" vertical="center" wrapText="1"/>
      <protection/>
    </xf>
    <xf numFmtId="0" fontId="23" fillId="0" borderId="1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/>
      <protection/>
    </xf>
    <xf numFmtId="0" fontId="19" fillId="0" borderId="19" xfId="63" applyFont="1" applyBorder="1" applyAlignment="1">
      <alignment horizontal="center" vertical="center"/>
      <protection/>
    </xf>
    <xf numFmtId="0" fontId="19" fillId="0" borderId="20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15" fillId="0" borderId="15" xfId="63" applyFont="1" applyBorder="1" applyAlignment="1">
      <alignment horizontal="left" vertical="top" wrapText="1"/>
      <protection/>
    </xf>
    <xf numFmtId="0" fontId="15" fillId="0" borderId="19" xfId="63" applyFont="1" applyBorder="1" applyAlignment="1">
      <alignment horizontal="left" vertical="top" wrapText="1"/>
      <protection/>
    </xf>
    <xf numFmtId="0" fontId="15" fillId="0" borderId="20" xfId="63" applyFont="1" applyBorder="1" applyAlignment="1">
      <alignment horizontal="left" vertical="top" wrapText="1"/>
      <protection/>
    </xf>
    <xf numFmtId="0" fontId="15" fillId="0" borderId="15" xfId="63" applyFont="1" applyBorder="1" applyAlignment="1">
      <alignment horizontal="left" vertical="center" wrapText="1"/>
      <protection/>
    </xf>
    <xf numFmtId="0" fontId="15" fillId="0" borderId="19" xfId="63" applyFont="1" applyBorder="1" applyAlignment="1">
      <alignment horizontal="left" vertical="center" wrapText="1"/>
      <protection/>
    </xf>
    <xf numFmtId="0" fontId="15" fillId="0" borderId="20" xfId="63" applyFont="1" applyBorder="1" applyAlignment="1">
      <alignment horizontal="left" vertical="center" wrapText="1"/>
      <protection/>
    </xf>
    <xf numFmtId="0" fontId="19" fillId="33" borderId="17" xfId="54" applyFont="1" applyFill="1" applyBorder="1" applyAlignment="1">
      <alignment horizontal="left" vertical="top" wrapText="1"/>
      <protection/>
    </xf>
    <xf numFmtId="0" fontId="19" fillId="33" borderId="10" xfId="54" applyFont="1" applyFill="1" applyBorder="1" applyAlignment="1">
      <alignment horizontal="left" vertical="top" wrapText="1"/>
      <protection/>
    </xf>
    <xf numFmtId="0" fontId="19" fillId="33" borderId="11" xfId="54" applyFont="1" applyFill="1" applyBorder="1" applyAlignment="1">
      <alignment horizontal="left" vertical="top" wrapText="1"/>
      <protection/>
    </xf>
    <xf numFmtId="0" fontId="19" fillId="33" borderId="12" xfId="63" applyFont="1" applyFill="1" applyBorder="1" applyAlignment="1">
      <alignment horizontal="center" vertical="center" wrapText="1"/>
      <protection/>
    </xf>
    <xf numFmtId="0" fontId="31" fillId="33" borderId="14" xfId="63" applyFont="1" applyFill="1" applyBorder="1" applyAlignment="1">
      <alignment horizontal="center" vertical="center" wrapText="1"/>
      <protection/>
    </xf>
    <xf numFmtId="4" fontId="15" fillId="33" borderId="14" xfId="63" applyNumberFormat="1" applyFont="1" applyFill="1" applyBorder="1" applyAlignment="1">
      <alignment horizontal="center" vertical="center"/>
      <protection/>
    </xf>
    <xf numFmtId="4" fontId="31" fillId="33" borderId="14" xfId="63" applyNumberFormat="1" applyFont="1" applyFill="1" applyBorder="1" applyAlignment="1">
      <alignment horizontal="center" vertical="center"/>
      <protection/>
    </xf>
    <xf numFmtId="0" fontId="62" fillId="0" borderId="14" xfId="63" applyFont="1" applyBorder="1" applyAlignment="1">
      <alignment horizontal="center" vertical="center" wrapText="1"/>
      <protection/>
    </xf>
    <xf numFmtId="0" fontId="19" fillId="33" borderId="22" xfId="54" applyFont="1" applyFill="1" applyBorder="1" applyAlignment="1">
      <alignment horizontal="left" vertical="top" wrapText="1"/>
      <protection/>
    </xf>
    <xf numFmtId="0" fontId="19" fillId="33" borderId="21" xfId="54" applyFont="1" applyFill="1" applyBorder="1" applyAlignment="1">
      <alignment horizontal="left" vertical="top" wrapText="1"/>
      <protection/>
    </xf>
    <xf numFmtId="0" fontId="19" fillId="33" borderId="18" xfId="54" applyFont="1" applyFill="1" applyBorder="1" applyAlignment="1">
      <alignment horizontal="left" vertical="top" wrapText="1"/>
      <protection/>
    </xf>
    <xf numFmtId="0" fontId="19" fillId="33" borderId="16" xfId="63" applyFont="1" applyFill="1" applyBorder="1" applyAlignment="1">
      <alignment horizontal="center" vertical="center" wrapText="1"/>
      <protection/>
    </xf>
    <xf numFmtId="0" fontId="19" fillId="33" borderId="15" xfId="54" applyFont="1" applyFill="1" applyBorder="1" applyAlignment="1">
      <alignment horizontal="left" vertical="center" wrapText="1"/>
      <protection/>
    </xf>
    <xf numFmtId="0" fontId="19" fillId="33" borderId="19" xfId="54" applyFont="1" applyFill="1" applyBorder="1" applyAlignment="1">
      <alignment horizontal="left" vertical="center" wrapText="1"/>
      <protection/>
    </xf>
    <xf numFmtId="0" fontId="19" fillId="33" borderId="20" xfId="54" applyFont="1" applyFill="1" applyBorder="1" applyAlignment="1">
      <alignment horizontal="left" vertical="center" wrapText="1"/>
      <protection/>
    </xf>
    <xf numFmtId="0" fontId="31" fillId="33" borderId="14" xfId="54" applyFont="1" applyFill="1" applyBorder="1" applyAlignment="1">
      <alignment horizontal="center" vertical="center" wrapText="1"/>
      <protection/>
    </xf>
    <xf numFmtId="4" fontId="31" fillId="33" borderId="14" xfId="63" applyNumberFormat="1" applyFont="1" applyFill="1" applyBorder="1" applyAlignment="1">
      <alignment horizontal="center" vertical="center" wrapText="1"/>
      <protection/>
    </xf>
    <xf numFmtId="0" fontId="19" fillId="33" borderId="13" xfId="63" applyFont="1" applyFill="1" applyBorder="1" applyAlignment="1">
      <alignment horizontal="center" vertical="center" wrapText="1"/>
      <protection/>
    </xf>
    <xf numFmtId="0" fontId="19" fillId="33" borderId="14" xfId="54" applyFont="1" applyFill="1" applyBorder="1" applyAlignment="1">
      <alignment horizontal="center" vertical="center" wrapText="1"/>
      <protection/>
    </xf>
    <xf numFmtId="164" fontId="31" fillId="33" borderId="14" xfId="54" applyNumberFormat="1" applyFont="1" applyFill="1" applyBorder="1" applyAlignment="1">
      <alignment horizontal="center" vertical="center" wrapText="1"/>
      <protection/>
    </xf>
    <xf numFmtId="4" fontId="31" fillId="33" borderId="14" xfId="54" applyNumberFormat="1" applyFont="1" applyFill="1" applyBorder="1" applyAlignment="1">
      <alignment horizontal="center" vertical="center" wrapText="1"/>
      <protection/>
    </xf>
    <xf numFmtId="0" fontId="15" fillId="33" borderId="23" xfId="54" applyFont="1" applyFill="1" applyBorder="1" applyAlignment="1">
      <alignment horizontal="left" vertical="top" wrapText="1"/>
      <protection/>
    </xf>
    <xf numFmtId="0" fontId="15" fillId="33" borderId="0" xfId="54" applyFont="1" applyFill="1" applyBorder="1" applyAlignment="1">
      <alignment horizontal="left" vertical="top" wrapText="1"/>
      <protection/>
    </xf>
    <xf numFmtId="0" fontId="19" fillId="33" borderId="17" xfId="54" applyFont="1" applyFill="1" applyBorder="1" applyAlignment="1">
      <alignment horizontal="left" vertical="center" wrapText="1"/>
      <protection/>
    </xf>
    <xf numFmtId="0" fontId="19" fillId="33" borderId="10" xfId="54" applyFont="1" applyFill="1" applyBorder="1" applyAlignment="1">
      <alignment horizontal="left" vertical="center" wrapText="1"/>
      <protection/>
    </xf>
    <xf numFmtId="0" fontId="19" fillId="33" borderId="11" xfId="54" applyFont="1" applyFill="1" applyBorder="1" applyAlignment="1">
      <alignment horizontal="left" vertical="center" wrapText="1"/>
      <protection/>
    </xf>
    <xf numFmtId="0" fontId="85" fillId="0" borderId="12" xfId="57" applyFont="1" applyFill="1" applyBorder="1" applyAlignment="1">
      <alignment horizontal="center" vertical="center" wrapText="1"/>
      <protection/>
    </xf>
    <xf numFmtId="164" fontId="86" fillId="0" borderId="12" xfId="57" applyNumberFormat="1" applyFont="1" applyFill="1" applyBorder="1" applyAlignment="1">
      <alignment horizontal="center" vertical="center" wrapText="1"/>
      <protection/>
    </xf>
    <xf numFmtId="4" fontId="15" fillId="33" borderId="17" xfId="63" applyNumberFormat="1" applyFont="1" applyFill="1" applyBorder="1" applyAlignment="1">
      <alignment horizontal="center" vertical="center"/>
      <protection/>
    </xf>
    <xf numFmtId="4" fontId="15" fillId="33" borderId="11" xfId="63" applyNumberFormat="1" applyFont="1" applyFill="1" applyBorder="1" applyAlignment="1">
      <alignment horizontal="center" vertical="center"/>
      <protection/>
    </xf>
    <xf numFmtId="4" fontId="31" fillId="33" borderId="11" xfId="63" applyNumberFormat="1" applyFont="1" applyFill="1" applyBorder="1" applyAlignment="1">
      <alignment horizontal="center" vertical="center"/>
      <protection/>
    </xf>
    <xf numFmtId="0" fontId="19" fillId="33" borderId="22" xfId="54" applyFont="1" applyFill="1" applyBorder="1" applyAlignment="1">
      <alignment horizontal="left" vertical="center" wrapText="1"/>
      <protection/>
    </xf>
    <xf numFmtId="0" fontId="19" fillId="33" borderId="21" xfId="54" applyFont="1" applyFill="1" applyBorder="1" applyAlignment="1">
      <alignment horizontal="left" vertical="center" wrapText="1"/>
      <protection/>
    </xf>
    <xf numFmtId="0" fontId="19" fillId="33" borderId="18" xfId="54" applyFont="1" applyFill="1" applyBorder="1" applyAlignment="1">
      <alignment horizontal="left" vertical="center" wrapText="1"/>
      <protection/>
    </xf>
    <xf numFmtId="0" fontId="85" fillId="0" borderId="13" xfId="57" applyFont="1" applyFill="1" applyBorder="1">
      <alignment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4" fontId="26" fillId="33" borderId="22" xfId="63" applyNumberFormat="1" applyFont="1" applyFill="1" applyBorder="1" applyAlignment="1">
      <alignment horizontal="center" vertical="center"/>
      <protection/>
    </xf>
    <xf numFmtId="4" fontId="26" fillId="33" borderId="18" xfId="63" applyNumberFormat="1" applyFont="1" applyFill="1" applyBorder="1" applyAlignment="1">
      <alignment horizontal="center" vertical="center"/>
      <protection/>
    </xf>
    <xf numFmtId="4" fontId="19" fillId="33" borderId="18" xfId="63" applyNumberFormat="1" applyFont="1" applyFill="1" applyBorder="1" applyAlignment="1">
      <alignment horizontal="center" vertical="center"/>
      <protection/>
    </xf>
    <xf numFmtId="0" fontId="85" fillId="0" borderId="14" xfId="57" applyFont="1" applyFill="1" applyBorder="1" applyAlignment="1">
      <alignment horizontal="center" vertical="center" wrapText="1"/>
      <protection/>
    </xf>
    <xf numFmtId="0" fontId="86" fillId="0" borderId="14" xfId="57" applyFont="1" applyFill="1" applyBorder="1" applyAlignment="1">
      <alignment horizontal="center" vertical="center" wrapText="1"/>
      <protection/>
    </xf>
    <xf numFmtId="4" fontId="31" fillId="33" borderId="14" xfId="63" applyNumberFormat="1" applyFont="1" applyFill="1" applyBorder="1" applyAlignment="1">
      <alignment horizontal="center" vertical="center"/>
      <protection/>
    </xf>
    <xf numFmtId="0" fontId="31" fillId="0" borderId="0" xfId="63" applyFont="1" applyBorder="1">
      <alignment/>
      <protection/>
    </xf>
    <xf numFmtId="0" fontId="15" fillId="0" borderId="0" xfId="63" applyFont="1" applyBorder="1" applyAlignment="1">
      <alignment horizontal="center" vertical="center" wrapText="1"/>
      <protection/>
    </xf>
    <xf numFmtId="0" fontId="15" fillId="0" borderId="0" xfId="63" applyFont="1" applyBorder="1" applyAlignment="1">
      <alignment horizontal="center" vertical="center" wrapText="1"/>
      <protection/>
    </xf>
    <xf numFmtId="0" fontId="31" fillId="0" borderId="0" xfId="63" applyFont="1" applyBorder="1" applyAlignment="1">
      <alignment vertical="center" wrapText="1"/>
      <protection/>
    </xf>
    <xf numFmtId="0" fontId="31" fillId="0" borderId="0" xfId="63" applyFont="1" applyBorder="1" applyAlignment="1">
      <alignment horizontal="left" vertical="center" wrapText="1"/>
      <protection/>
    </xf>
    <xf numFmtId="0" fontId="31" fillId="0" borderId="0" xfId="63" applyFont="1" applyBorder="1" applyAlignment="1">
      <alignment horizontal="left" indent="2"/>
      <protection/>
    </xf>
    <xf numFmtId="0" fontId="31" fillId="0" borderId="0" xfId="63" applyFont="1" applyBorder="1" applyAlignment="1">
      <alignment horizontal="left" vertical="center" wrapText="1"/>
      <protection/>
    </xf>
    <xf numFmtId="0" fontId="15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vertical="center"/>
      <protection/>
    </xf>
    <xf numFmtId="2" fontId="23" fillId="0" borderId="0" xfId="63" applyNumberFormat="1" applyFont="1" applyBorder="1" applyAlignment="1">
      <alignment horizontal="center" vertical="center"/>
      <protection/>
    </xf>
    <xf numFmtId="0" fontId="23" fillId="0" borderId="0" xfId="63" applyFont="1" applyBorder="1" applyAlignment="1">
      <alignment vertical="center" wrapText="1"/>
      <protection/>
    </xf>
    <xf numFmtId="2" fontId="23" fillId="0" borderId="0" xfId="63" applyNumberFormat="1" applyFont="1" applyBorder="1" applyAlignment="1">
      <alignment horizontal="center" vertical="center"/>
      <protection/>
    </xf>
    <xf numFmtId="0" fontId="31" fillId="0" borderId="0" xfId="63" applyFont="1" applyBorder="1" applyAlignment="1">
      <alignment vertical="center" wrapText="1"/>
      <protection/>
    </xf>
    <xf numFmtId="0" fontId="19" fillId="0" borderId="0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/>
      <protection/>
    </xf>
    <xf numFmtId="16" fontId="31" fillId="0" borderId="0" xfId="63" applyNumberFormat="1" applyFont="1" applyBorder="1" applyAlignment="1">
      <alignment vertical="center" wrapText="1"/>
      <protection/>
    </xf>
    <xf numFmtId="0" fontId="15" fillId="0" borderId="0" xfId="63" applyFont="1" applyBorder="1" applyAlignment="1">
      <alignment vertical="center"/>
      <protection/>
    </xf>
    <xf numFmtId="2" fontId="31" fillId="0" borderId="0" xfId="63" applyNumberFormat="1" applyFont="1" applyBorder="1" applyAlignment="1">
      <alignment horizontal="center" vertical="center"/>
      <protection/>
    </xf>
    <xf numFmtId="0" fontId="15" fillId="0" borderId="0" xfId="56" applyFont="1">
      <alignment/>
      <protection/>
    </xf>
    <xf numFmtId="0" fontId="28" fillId="0" borderId="0" xfId="53" applyFont="1">
      <alignment/>
      <protection/>
    </xf>
    <xf numFmtId="2" fontId="15" fillId="0" borderId="0" xfId="56" applyNumberFormat="1" applyFont="1">
      <alignment/>
      <protection/>
    </xf>
    <xf numFmtId="0" fontId="29" fillId="0" borderId="0" xfId="53" applyFont="1" applyAlignment="1">
      <alignment horizontal="center" wrapText="1"/>
      <protection/>
    </xf>
    <xf numFmtId="0" fontId="29" fillId="0" borderId="0" xfId="53" applyFont="1" applyAlignment="1">
      <alignment horizontal="center" wrapText="1"/>
      <protection/>
    </xf>
    <xf numFmtId="0" fontId="31" fillId="0" borderId="0" xfId="56" applyFont="1" applyAlignment="1">
      <alignment horizontal="justify" vertical="top" wrapText="1"/>
      <protection/>
    </xf>
    <xf numFmtId="2" fontId="31" fillId="0" borderId="0" xfId="56" applyNumberFormat="1" applyFont="1">
      <alignment/>
      <protection/>
    </xf>
    <xf numFmtId="0" fontId="31" fillId="0" borderId="0" xfId="56" applyFont="1">
      <alignment/>
      <protection/>
    </xf>
    <xf numFmtId="0" fontId="32" fillId="0" borderId="14" xfId="56" applyFont="1" applyBorder="1" applyAlignment="1">
      <alignment horizontal="center" vertical="center" wrapText="1"/>
      <protection/>
    </xf>
    <xf numFmtId="0" fontId="32" fillId="0" borderId="14" xfId="53" applyFont="1" applyBorder="1" applyAlignment="1">
      <alignment horizontal="center" vertical="center" wrapText="1"/>
      <protection/>
    </xf>
    <xf numFmtId="0" fontId="32" fillId="0" borderId="0" xfId="56" applyFont="1" applyBorder="1">
      <alignment/>
      <protection/>
    </xf>
    <xf numFmtId="0" fontId="32" fillId="0" borderId="0" xfId="56" applyFont="1">
      <alignment/>
      <protection/>
    </xf>
    <xf numFmtId="0" fontId="32" fillId="0" borderId="14" xfId="56" applyFont="1" applyBorder="1" applyAlignment="1">
      <alignment horizontal="center" vertical="center" wrapText="1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0" xfId="56" applyFont="1" applyBorder="1">
      <alignment/>
      <protection/>
    </xf>
    <xf numFmtId="0" fontId="26" fillId="0" borderId="0" xfId="56" applyFont="1">
      <alignment/>
      <protection/>
    </xf>
    <xf numFmtId="0" fontId="15" fillId="34" borderId="14" xfId="56" applyFont="1" applyFill="1" applyBorder="1" applyAlignment="1">
      <alignment horizontal="justify" vertical="center" wrapText="1"/>
      <protection/>
    </xf>
    <xf numFmtId="2" fontId="25" fillId="0" borderId="14" xfId="53" applyNumberFormat="1" applyFont="1" applyBorder="1" applyAlignment="1">
      <alignment horizontal="center" vertical="center" wrapText="1"/>
      <protection/>
    </xf>
    <xf numFmtId="0" fontId="31" fillId="0" borderId="0" xfId="56" applyFont="1" applyBorder="1">
      <alignment/>
      <protection/>
    </xf>
    <xf numFmtId="0" fontId="31" fillId="0" borderId="17" xfId="56" applyFont="1" applyBorder="1" applyAlignment="1">
      <alignment horizontal="left" vertical="top" wrapText="1"/>
      <protection/>
    </xf>
    <xf numFmtId="0" fontId="31" fillId="0" borderId="10" xfId="56" applyFont="1" applyBorder="1" applyAlignment="1">
      <alignment horizontal="left" vertical="top" wrapText="1"/>
      <protection/>
    </xf>
    <xf numFmtId="0" fontId="31" fillId="0" borderId="11" xfId="56" applyFont="1" applyBorder="1" applyAlignment="1">
      <alignment horizontal="left" vertical="top" wrapText="1"/>
      <protection/>
    </xf>
    <xf numFmtId="2" fontId="25" fillId="0" borderId="14" xfId="53" applyNumberFormat="1" applyFont="1" applyBorder="1" applyAlignment="1">
      <alignment horizontal="center" vertical="center" wrapText="1"/>
      <protection/>
    </xf>
    <xf numFmtId="0" fontId="85" fillId="0" borderId="14" xfId="56" applyFont="1" applyFill="1" applyBorder="1" applyAlignment="1">
      <alignment horizontal="left" vertical="center" wrapText="1"/>
      <protection/>
    </xf>
    <xf numFmtId="0" fontId="19" fillId="0" borderId="16" xfId="56" applyFont="1" applyBorder="1" applyAlignment="1">
      <alignment horizontal="center" vertical="center" wrapText="1"/>
      <protection/>
    </xf>
    <xf numFmtId="4" fontId="15" fillId="0" borderId="14" xfId="56" applyNumberFormat="1" applyFont="1" applyBorder="1" applyAlignment="1">
      <alignment horizontal="center" vertical="center" wrapText="1"/>
      <protection/>
    </xf>
    <xf numFmtId="0" fontId="19" fillId="0" borderId="13" xfId="56" applyFont="1" applyBorder="1" applyAlignment="1">
      <alignment horizontal="center" vertical="center" wrapText="1"/>
      <protection/>
    </xf>
    <xf numFmtId="0" fontId="19" fillId="0" borderId="14" xfId="56" applyFont="1" applyBorder="1" applyAlignment="1">
      <alignment horizontal="center" vertical="center" wrapText="1"/>
      <protection/>
    </xf>
    <xf numFmtId="0" fontId="31" fillId="33" borderId="0" xfId="56" applyFont="1" applyFill="1" applyBorder="1" applyAlignment="1">
      <alignment vertical="center" wrapText="1"/>
      <protection/>
    </xf>
    <xf numFmtId="2" fontId="25" fillId="0" borderId="0" xfId="53" applyNumberFormat="1" applyFont="1" applyBorder="1" applyAlignment="1">
      <alignment horizontal="center" vertical="center" wrapText="1"/>
      <protection/>
    </xf>
    <xf numFmtId="0" fontId="87" fillId="0" borderId="0" xfId="56" applyFont="1" applyFill="1" applyAlignment="1">
      <alignment horizontal="left" vertical="top" wrapText="1"/>
      <protection/>
    </xf>
    <xf numFmtId="0" fontId="86" fillId="0" borderId="0" xfId="56" applyFont="1" applyFill="1">
      <alignment/>
      <protection/>
    </xf>
    <xf numFmtId="0" fontId="87" fillId="0" borderId="0" xfId="56" applyFont="1" applyFill="1" applyAlignment="1">
      <alignment horizontal="center"/>
      <protection/>
    </xf>
    <xf numFmtId="2" fontId="86" fillId="0" borderId="0" xfId="56" applyNumberFormat="1" applyFont="1" applyFill="1">
      <alignment/>
      <protection/>
    </xf>
    <xf numFmtId="0" fontId="87" fillId="0" borderId="0" xfId="56" applyFont="1" applyFill="1">
      <alignment/>
      <protection/>
    </xf>
    <xf numFmtId="0" fontId="86" fillId="0" borderId="0" xfId="56" applyFont="1" applyFill="1" applyBorder="1">
      <alignment/>
      <protection/>
    </xf>
    <xf numFmtId="2" fontId="86" fillId="0" borderId="0" xfId="56" applyNumberFormat="1" applyFont="1" applyFill="1" applyBorder="1">
      <alignment/>
      <protection/>
    </xf>
    <xf numFmtId="2" fontId="31" fillId="0" borderId="0" xfId="56" applyNumberFormat="1" applyFont="1" applyBorder="1">
      <alignment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Обычный 7" xfId="63"/>
    <cellStyle name="Обычный_Тарифы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6;&#1086;&#1082;&#1091;&#1084;&#1077;&#1085;&#1090;&#1099;%20&#1058;&#1072;&#1085;&#1103;\&#1090;&#1072;&#1088;&#1080;&#1092;&#1099;\&#1087;&#1088;&#1080;&#1082;&#1072;&#1079;&#1099;\2015\&#1087;&#1088;&#1080;&#1082;&#1072;&#1079;&#1099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2;&#1080;\&#1087;&#1088;&#1080;&#1082;&#1072;&#1079;&#1099;_&#1089;&#1091;&#1073;&#1089;&#1080;&#1076;&#1080;&#1080;\&#1088;&#1072;&#1089;&#1082;&#1088;&#1099;&#1090;&#1080;&#1077;_&#1080;&#1085;&#1092;&#1086;&#1088;&#1084;&#1072;&#1094;&#1080;&#1080;_&#1088;&#1082;&#1094;\2015\&#1088;&#1072;&#1089;&#1082;&#1088;&#1099;&#1090;&#1080;&#1077;_&#1088;&#1082;&#1094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 усл  нас с 01 июля 2015_доп"/>
      <sheetName val="приложение"/>
      <sheetName val="Ванзеват"/>
      <sheetName val="Ванзеват (2)"/>
      <sheetName val="приложение_9"/>
      <sheetName val="Полноват"/>
      <sheetName val="Полноват (2)"/>
      <sheetName val="приложение_6"/>
      <sheetName val="ЖБО"/>
      <sheetName val="приложение_8"/>
      <sheetName val="Полноват_жил"/>
      <sheetName val="приложение_7"/>
      <sheetName val="Ванзеват2"/>
      <sheetName val="газ-пропан"/>
      <sheetName val="подвоз воды (3)"/>
      <sheetName val="подвоз воды"/>
      <sheetName val="подвоз воды (2)"/>
      <sheetName val="баня"/>
      <sheetName val="ТБО орг Полноват"/>
      <sheetName val="ЖБО орг Полноват"/>
      <sheetName val="содерж и рем объектов"/>
      <sheetName val="Лист1"/>
    </sheetNames>
    <sheetDataSet>
      <sheetData sheetId="2">
        <row r="30">
          <cell r="D30">
            <v>4712.41</v>
          </cell>
        </row>
        <row r="42">
          <cell r="D42">
            <v>5103.16</v>
          </cell>
        </row>
      </sheetData>
      <sheetData sheetId="5">
        <row r="30">
          <cell r="D30">
            <v>68.62</v>
          </cell>
        </row>
        <row r="37">
          <cell r="D37">
            <v>2380.48</v>
          </cell>
        </row>
        <row r="50">
          <cell r="D50">
            <v>76.51</v>
          </cell>
        </row>
        <row r="57">
          <cell r="D57">
            <v>2577.75</v>
          </cell>
        </row>
      </sheetData>
      <sheetData sheetId="8">
        <row r="28">
          <cell r="D28">
            <v>73.92</v>
          </cell>
        </row>
        <row r="34">
          <cell r="A34" t="str">
            <v>2. Установить плату за вывоз жидких бытовых отходов для частного сектора с.п. Полноват в размере 200,77 рублей (с учетом НДС) за 1 м3.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зым_коммунальные_старые"/>
      <sheetName val="коммуналка_год_приказ_старый"/>
      <sheetName val="казым_стоки_1"/>
      <sheetName val="стоки_1_приказ"/>
      <sheetName val="казым_жилищные"/>
      <sheetName val="жилищные_год_приказ"/>
      <sheetName val="стоки_2_приказ_старый"/>
      <sheetName val="казым_стоки_2_старый"/>
      <sheetName val="сельское_хозяйство"/>
      <sheetName val="сельское_хозяйство_риц"/>
      <sheetName val="коммуналка_июль_2015"/>
      <sheetName val="казым_коммунальные_новые"/>
      <sheetName val="жбо_июль_2015"/>
      <sheetName val="казым_стоки_2_новые"/>
    </sheetNames>
    <sheetDataSet>
      <sheetData sheetId="6">
        <row r="27">
          <cell r="D27">
            <v>71.06</v>
          </cell>
        </row>
      </sheetData>
      <sheetData sheetId="10">
        <row r="30">
          <cell r="A30" t="str">
            <v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    </cell>
          <cell r="C30">
            <v>7.014</v>
          </cell>
          <cell r="D30">
            <v>76.51</v>
          </cell>
        </row>
        <row r="31">
          <cell r="A31" t="str">
            <v>1.2. жилые дома и общежития квартирного типа 1 и 2 этажные  до 1999 года постройки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    </cell>
        </row>
        <row r="32">
          <cell r="A32" t="str">
            <v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v>
          </cell>
        </row>
        <row r="33">
          <cell r="A33" t="str">
            <v>1.4. в жилых домах только с холодным водоснабжением, без канализации</v>
          </cell>
        </row>
        <row r="34">
          <cell r="A34" t="str">
            <v>1.5. в жилых домах и общежитиях коридорного типа с блоками душевых на этажах и в секциях, оборудованные различными водонагревательными устройствами</v>
          </cell>
        </row>
        <row r="35">
          <cell r="A35" t="str">
            <v>1.6. потребление холодного водоснабжения на общедомовые нужды для собственников и пользователей жилых и нежилых помещений в многоквартирных домах </v>
          </cell>
        </row>
        <row r="36">
          <cell r="A36" t="str">
            <v>1.7. в жилых домах, оборудованных приборами учета</v>
          </cell>
        </row>
        <row r="38">
          <cell r="D38">
            <v>2445.77</v>
          </cell>
        </row>
      </sheetData>
      <sheetData sheetId="12">
        <row r="27">
          <cell r="A27" t="str">
            <v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    </cell>
          <cell r="C27">
            <v>7.014</v>
          </cell>
        </row>
        <row r="28">
          <cell r="A28" t="str">
            <v>1.2. жилые дома и общежития квартирного типа 1 и 2 этажные  до 1999 года постройки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    </cell>
          <cell r="C28">
            <v>5.323</v>
          </cell>
        </row>
        <row r="29">
          <cell r="A29" t="str">
            <v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v>
          </cell>
          <cell r="C29">
            <v>3.178</v>
          </cell>
        </row>
        <row r="30">
          <cell r="A30" t="str">
            <v>1.4. в жилых домах и общежитиях коридорного типа с блоками душевых на этажах и в секциях, оборудованные различными водонагревательными устройствами</v>
          </cell>
          <cell r="C30">
            <v>3.927</v>
          </cell>
        </row>
        <row r="31">
          <cell r="A31" t="str">
            <v>1.5.  в домах, оборудованных приборами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35"/>
  <sheetViews>
    <sheetView view="pageBreakPreview" zoomScaleSheetLayoutView="100" zoomScalePageLayoutView="0" workbookViewId="0" topLeftCell="A1">
      <selection activeCell="K13" sqref="K13"/>
    </sheetView>
  </sheetViews>
  <sheetFormatPr defaultColWidth="8.8515625" defaultRowHeight="15"/>
  <cols>
    <col min="1" max="1" width="42.7109375" style="1" customWidth="1"/>
    <col min="2" max="2" width="14.57421875" style="1" customWidth="1"/>
    <col min="3" max="3" width="13.140625" style="1" customWidth="1"/>
    <col min="4" max="4" width="13.57421875" style="1" customWidth="1"/>
    <col min="5" max="5" width="11.28125" style="1" customWidth="1"/>
    <col min="6" max="6" width="12.8515625" style="1" customWidth="1"/>
    <col min="7" max="16384" width="8.8515625" style="1" customWidth="1"/>
  </cols>
  <sheetData>
    <row r="1" spans="1:5" ht="12.75">
      <c r="A1" s="146" t="s">
        <v>102</v>
      </c>
      <c r="E1" s="2"/>
    </row>
    <row r="2" spans="1:5" ht="10.5" customHeight="1">
      <c r="A2" s="147" t="s">
        <v>49</v>
      </c>
      <c r="E2" s="2"/>
    </row>
    <row r="3" spans="1:3" ht="18" customHeight="1">
      <c r="A3" s="3" t="s">
        <v>0</v>
      </c>
      <c r="B3" s="4"/>
      <c r="C3" s="4"/>
    </row>
    <row r="4" spans="4:6" ht="15" customHeight="1">
      <c r="D4" s="5" t="s">
        <v>1</v>
      </c>
      <c r="F4" s="5"/>
    </row>
    <row r="5" spans="1:6" ht="21" customHeight="1">
      <c r="A5" s="148" t="s">
        <v>2</v>
      </c>
      <c r="B5" s="6" t="s">
        <v>3</v>
      </c>
      <c r="C5" s="7"/>
      <c r="D5" s="150" t="s">
        <v>4</v>
      </c>
      <c r="E5" s="150" t="s">
        <v>5</v>
      </c>
      <c r="F5" s="152" t="s">
        <v>6</v>
      </c>
    </row>
    <row r="6" spans="1:6" ht="45" customHeight="1">
      <c r="A6" s="149"/>
      <c r="B6" s="8" t="s">
        <v>7</v>
      </c>
      <c r="C6" s="9" t="s">
        <v>8</v>
      </c>
      <c r="D6" s="151"/>
      <c r="E6" s="151"/>
      <c r="F6" s="149"/>
    </row>
    <row r="7" spans="1:6" ht="12.75" customHeight="1">
      <c r="A7" s="10">
        <v>1</v>
      </c>
      <c r="B7" s="11">
        <v>2</v>
      </c>
      <c r="C7" s="11">
        <v>3</v>
      </c>
      <c r="D7" s="10">
        <v>4</v>
      </c>
      <c r="E7" s="10">
        <v>5</v>
      </c>
      <c r="F7" s="10">
        <v>6</v>
      </c>
    </row>
    <row r="8" spans="1:6" ht="18" customHeight="1">
      <c r="A8" s="153" t="s">
        <v>9</v>
      </c>
      <c r="B8" s="154"/>
      <c r="C8" s="154"/>
      <c r="D8" s="154"/>
      <c r="E8" s="154"/>
      <c r="F8" s="155"/>
    </row>
    <row r="9" spans="1:6" ht="18" customHeight="1">
      <c r="A9" s="156" t="s">
        <v>10</v>
      </c>
      <c r="B9" s="157"/>
      <c r="C9" s="157"/>
      <c r="D9" s="157"/>
      <c r="E9" s="158"/>
      <c r="F9" s="159" t="s">
        <v>11</v>
      </c>
    </row>
    <row r="10" spans="1:7" ht="28.5" customHeight="1">
      <c r="A10" s="13" t="s">
        <v>12</v>
      </c>
      <c r="B10" s="14"/>
      <c r="C10" s="15">
        <v>3.901</v>
      </c>
      <c r="D10" s="162">
        <v>76.51</v>
      </c>
      <c r="E10" s="17">
        <v>298.47</v>
      </c>
      <c r="F10" s="160"/>
      <c r="G10" s="1">
        <f>C10*D10</f>
        <v>298.46551</v>
      </c>
    </row>
    <row r="11" spans="1:7" ht="64.5" customHeight="1">
      <c r="A11" s="13" t="s">
        <v>13</v>
      </c>
      <c r="B11" s="19" t="s">
        <v>14</v>
      </c>
      <c r="C11" s="15">
        <v>7.014</v>
      </c>
      <c r="D11" s="163"/>
      <c r="E11" s="17">
        <v>536.64</v>
      </c>
      <c r="F11" s="160"/>
      <c r="G11" s="1">
        <f>C11*D10</f>
        <v>536.6411400000001</v>
      </c>
    </row>
    <row r="12" spans="1:7" ht="51" customHeight="1">
      <c r="A12" s="13" t="s">
        <v>15</v>
      </c>
      <c r="B12" s="21"/>
      <c r="C12" s="22">
        <v>3.178</v>
      </c>
      <c r="D12" s="164"/>
      <c r="E12" s="22">
        <v>243.15</v>
      </c>
      <c r="F12" s="160"/>
      <c r="G12" s="1">
        <f>C12*D10</f>
        <v>243.14878000000002</v>
      </c>
    </row>
    <row r="13" spans="1:7" ht="63" customHeight="1">
      <c r="A13" s="23" t="s">
        <v>16</v>
      </c>
      <c r="B13" s="24" t="s">
        <v>17</v>
      </c>
      <c r="C13" s="16">
        <v>0.027</v>
      </c>
      <c r="D13" s="25">
        <v>76.51</v>
      </c>
      <c r="E13" s="20">
        <v>2.07</v>
      </c>
      <c r="F13" s="160"/>
      <c r="G13" s="1">
        <f>C13*D13</f>
        <v>2.06577</v>
      </c>
    </row>
    <row r="14" spans="1:6" ht="19.5" customHeight="1">
      <c r="A14" s="26" t="s">
        <v>18</v>
      </c>
      <c r="B14" s="27" t="s">
        <v>19</v>
      </c>
      <c r="C14" s="28" t="s">
        <v>20</v>
      </c>
      <c r="D14" s="29">
        <v>76.51</v>
      </c>
      <c r="E14" s="29"/>
      <c r="F14" s="160"/>
    </row>
    <row r="15" spans="1:6" ht="21.75" customHeight="1">
      <c r="A15" s="165" t="s">
        <v>21</v>
      </c>
      <c r="B15" s="166"/>
      <c r="C15" s="166"/>
      <c r="D15" s="166"/>
      <c r="E15" s="167"/>
      <c r="F15" s="160"/>
    </row>
    <row r="16" spans="1:7" ht="27" customHeight="1">
      <c r="A16" s="13" t="s">
        <v>22</v>
      </c>
      <c r="B16" s="168" t="s">
        <v>14</v>
      </c>
      <c r="C16" s="15">
        <v>7.319</v>
      </c>
      <c r="D16" s="171">
        <v>49.98</v>
      </c>
      <c r="E16" s="17">
        <v>365.8</v>
      </c>
      <c r="F16" s="160"/>
      <c r="G16" s="1">
        <f>C16*D16</f>
        <v>365.80361999999997</v>
      </c>
    </row>
    <row r="17" spans="1:7" ht="66" customHeight="1">
      <c r="A17" s="30" t="s">
        <v>23</v>
      </c>
      <c r="B17" s="169"/>
      <c r="C17" s="15">
        <v>7.014</v>
      </c>
      <c r="D17" s="172"/>
      <c r="E17" s="17">
        <v>350.56</v>
      </c>
      <c r="F17" s="160"/>
      <c r="G17" s="1">
        <f>C17*D16</f>
        <v>350.55971999999997</v>
      </c>
    </row>
    <row r="18" spans="1:7" ht="52.5" customHeight="1">
      <c r="A18" s="13" t="s">
        <v>24</v>
      </c>
      <c r="B18" s="170"/>
      <c r="C18" s="22">
        <v>3.178</v>
      </c>
      <c r="D18" s="173"/>
      <c r="E18" s="31">
        <v>158.84</v>
      </c>
      <c r="F18" s="160"/>
      <c r="G18" s="1">
        <f>C18*D16</f>
        <v>158.83643999999998</v>
      </c>
    </row>
    <row r="19" spans="1:6" ht="18.75" customHeight="1">
      <c r="A19" s="26" t="s">
        <v>25</v>
      </c>
      <c r="B19" s="32" t="s">
        <v>19</v>
      </c>
      <c r="C19" s="14" t="s">
        <v>20</v>
      </c>
      <c r="D19" s="15">
        <v>49.98</v>
      </c>
      <c r="E19" s="14"/>
      <c r="F19" s="161"/>
    </row>
    <row r="20" spans="1:6" ht="24" customHeight="1">
      <c r="A20" s="156" t="s">
        <v>26</v>
      </c>
      <c r="B20" s="157"/>
      <c r="C20" s="157"/>
      <c r="D20" s="157"/>
      <c r="E20" s="158"/>
      <c r="F20" s="159" t="s">
        <v>27</v>
      </c>
    </row>
    <row r="21" spans="1:6" ht="16.5" customHeight="1">
      <c r="A21" s="174" t="s">
        <v>28</v>
      </c>
      <c r="B21" s="176" t="s">
        <v>29</v>
      </c>
      <c r="C21" s="34">
        <f>ROUND(0.042*0.786,4)</f>
        <v>0.033</v>
      </c>
      <c r="D21" s="178">
        <v>1485.25</v>
      </c>
      <c r="E21" s="180">
        <v>49.01</v>
      </c>
      <c r="F21" s="160"/>
    </row>
    <row r="22" spans="1:7" ht="74.25" customHeight="1">
      <c r="A22" s="175"/>
      <c r="B22" s="177"/>
      <c r="C22" s="35" t="s">
        <v>30</v>
      </c>
      <c r="D22" s="179"/>
      <c r="E22" s="181"/>
      <c r="F22" s="160"/>
      <c r="G22" s="1">
        <f>C21*D21</f>
        <v>49.01325</v>
      </c>
    </row>
    <row r="23" spans="1:7" ht="27" customHeight="1">
      <c r="A23" s="23" t="s">
        <v>31</v>
      </c>
      <c r="B23" s="24" t="s">
        <v>29</v>
      </c>
      <c r="C23" s="36">
        <v>0.0249</v>
      </c>
      <c r="D23" s="37">
        <v>1485.25</v>
      </c>
      <c r="E23" s="38">
        <v>36.98</v>
      </c>
      <c r="F23" s="160"/>
      <c r="G23" s="1">
        <f>C23*D23</f>
        <v>36.982724999999995</v>
      </c>
    </row>
    <row r="24" spans="1:7" ht="27.75" customHeight="1">
      <c r="A24" s="23" t="s">
        <v>32</v>
      </c>
      <c r="B24" s="24" t="s">
        <v>29</v>
      </c>
      <c r="C24" s="36">
        <v>0.0212</v>
      </c>
      <c r="D24" s="37">
        <v>1485.25</v>
      </c>
      <c r="E24" s="39">
        <v>31.49</v>
      </c>
      <c r="F24" s="161"/>
      <c r="G24" s="1">
        <f>C24*D24</f>
        <v>31.4873</v>
      </c>
    </row>
    <row r="25" spans="1:7" ht="27" customHeight="1">
      <c r="A25" s="23" t="s">
        <v>33</v>
      </c>
      <c r="B25" s="24" t="s">
        <v>29</v>
      </c>
      <c r="C25" s="36">
        <v>0.0209</v>
      </c>
      <c r="D25" s="37">
        <v>1485.25</v>
      </c>
      <c r="E25" s="40">
        <v>31.04</v>
      </c>
      <c r="F25" s="12"/>
      <c r="G25" s="1">
        <f>C25*D25</f>
        <v>31.041724999999996</v>
      </c>
    </row>
    <row r="26" spans="1:6" ht="12.75" customHeight="1">
      <c r="A26" s="174" t="s">
        <v>34</v>
      </c>
      <c r="B26" s="176" t="s">
        <v>29</v>
      </c>
      <c r="C26" s="182">
        <v>0.0328</v>
      </c>
      <c r="D26" s="184">
        <v>1485.25</v>
      </c>
      <c r="E26" s="186">
        <v>48.72</v>
      </c>
      <c r="F26" s="18"/>
    </row>
    <row r="27" spans="1:7" ht="12.75">
      <c r="A27" s="175"/>
      <c r="B27" s="177"/>
      <c r="C27" s="183"/>
      <c r="D27" s="185"/>
      <c r="E27" s="187"/>
      <c r="F27" s="18"/>
      <c r="G27" s="1">
        <f>C26*D26</f>
        <v>48.7162</v>
      </c>
    </row>
    <row r="28" spans="1:7" ht="24">
      <c r="A28" s="23" t="s">
        <v>35</v>
      </c>
      <c r="B28" s="24" t="s">
        <v>29</v>
      </c>
      <c r="C28" s="41">
        <v>0.0181</v>
      </c>
      <c r="D28" s="37">
        <v>1485.25</v>
      </c>
      <c r="E28" s="42">
        <v>26.88</v>
      </c>
      <c r="F28" s="18"/>
      <c r="G28" s="1">
        <f>C28*D28</f>
        <v>26.883025000000004</v>
      </c>
    </row>
    <row r="29" spans="1:7" ht="24">
      <c r="A29" s="23" t="s">
        <v>36</v>
      </c>
      <c r="B29" s="24" t="s">
        <v>29</v>
      </c>
      <c r="C29" s="41">
        <v>0.0287</v>
      </c>
      <c r="D29" s="37">
        <v>1485.25</v>
      </c>
      <c r="E29" s="42">
        <v>42.63</v>
      </c>
      <c r="F29" s="18"/>
      <c r="G29" s="1">
        <f>C29*D29</f>
        <v>42.626675</v>
      </c>
    </row>
    <row r="30" spans="1:6" ht="12.75">
      <c r="A30" s="26" t="s">
        <v>37</v>
      </c>
      <c r="B30" s="43" t="s">
        <v>38</v>
      </c>
      <c r="C30" s="44" t="s">
        <v>20</v>
      </c>
      <c r="D30" s="37">
        <v>1485.25</v>
      </c>
      <c r="E30" s="42"/>
      <c r="F30" s="33"/>
    </row>
    <row r="31" spans="1:6" ht="24.75" customHeight="1">
      <c r="A31" s="188" t="s">
        <v>39</v>
      </c>
      <c r="B31" s="189"/>
      <c r="C31" s="189"/>
      <c r="D31" s="189"/>
      <c r="E31" s="190"/>
      <c r="F31" s="159" t="s">
        <v>40</v>
      </c>
    </row>
    <row r="32" spans="1:7" ht="33" customHeight="1">
      <c r="A32" s="26" t="s">
        <v>41</v>
      </c>
      <c r="B32" s="45" t="s">
        <v>14</v>
      </c>
      <c r="C32" s="40">
        <v>3.418</v>
      </c>
      <c r="D32" s="15">
        <v>154.49</v>
      </c>
      <c r="E32" s="46">
        <v>528.05</v>
      </c>
      <c r="F32" s="160"/>
      <c r="G32" s="1">
        <f>C32*D32</f>
        <v>528.04682</v>
      </c>
    </row>
    <row r="33" spans="1:9" ht="71.25" customHeight="1">
      <c r="A33" s="23" t="s">
        <v>42</v>
      </c>
      <c r="B33" s="24" t="s">
        <v>17</v>
      </c>
      <c r="C33" s="47">
        <v>0.027</v>
      </c>
      <c r="D33" s="47">
        <v>154.49</v>
      </c>
      <c r="E33" s="48">
        <v>4.17</v>
      </c>
      <c r="F33" s="160"/>
      <c r="G33" s="1">
        <f>C33*D33</f>
        <v>4.17123</v>
      </c>
      <c r="I33" s="49"/>
    </row>
    <row r="34" spans="1:6" ht="32.25" customHeight="1">
      <c r="A34" s="26" t="s">
        <v>43</v>
      </c>
      <c r="B34" s="50" t="s">
        <v>44</v>
      </c>
      <c r="C34" s="44" t="s">
        <v>20</v>
      </c>
      <c r="D34" s="37">
        <v>154.49</v>
      </c>
      <c r="E34" s="15"/>
      <c r="F34" s="161"/>
    </row>
    <row r="35" spans="1:7" ht="81.75" customHeight="1">
      <c r="A35" s="51" t="s">
        <v>45</v>
      </c>
      <c r="B35" s="52" t="s">
        <v>46</v>
      </c>
      <c r="C35" s="15">
        <v>0.188</v>
      </c>
      <c r="D35" s="15">
        <v>202.88</v>
      </c>
      <c r="E35" s="17">
        <v>38.14</v>
      </c>
      <c r="F35" s="53" t="s">
        <v>47</v>
      </c>
      <c r="G35" s="1">
        <f>C35*D35</f>
        <v>38.141439999999996</v>
      </c>
    </row>
    <row r="36" ht="9" customHeight="1"/>
  </sheetData>
  <sheetProtection/>
  <mergeCells count="24">
    <mergeCell ref="F31:F34"/>
    <mergeCell ref="A26:A27"/>
    <mergeCell ref="B26:B27"/>
    <mergeCell ref="C26:C27"/>
    <mergeCell ref="D26:D27"/>
    <mergeCell ref="E26:E27"/>
    <mergeCell ref="A31:E31"/>
    <mergeCell ref="D16:D18"/>
    <mergeCell ref="A20:E20"/>
    <mergeCell ref="F20:F24"/>
    <mergeCell ref="A21:A22"/>
    <mergeCell ref="B21:B22"/>
    <mergeCell ref="D21:D22"/>
    <mergeCell ref="E21:E22"/>
    <mergeCell ref="A5:A6"/>
    <mergeCell ref="D5:D6"/>
    <mergeCell ref="E5:E6"/>
    <mergeCell ref="F5:F6"/>
    <mergeCell ref="A8:F8"/>
    <mergeCell ref="A9:E9"/>
    <mergeCell ref="F9:F19"/>
    <mergeCell ref="D10:D12"/>
    <mergeCell ref="A15:E15"/>
    <mergeCell ref="B16:B18"/>
  </mergeCells>
  <printOptions/>
  <pageMargins left="0.31496062992125984" right="0.31496062992125984" top="0.3937007874015748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Q80"/>
  <sheetViews>
    <sheetView view="pageBreakPreview" zoomScale="90" zoomScaleSheetLayoutView="90" zoomScalePageLayoutView="0" workbookViewId="0" topLeftCell="A1">
      <selection activeCell="L36" sqref="L36"/>
    </sheetView>
  </sheetViews>
  <sheetFormatPr defaultColWidth="8.8515625" defaultRowHeight="15"/>
  <cols>
    <col min="1" max="2" width="8.8515625" style="61" customWidth="1"/>
    <col min="3" max="3" width="13.7109375" style="61" customWidth="1"/>
    <col min="4" max="8" width="15.7109375" style="61" customWidth="1"/>
    <col min="9" max="9" width="18.7109375" style="61" customWidth="1"/>
    <col min="10" max="16384" width="8.8515625" style="61" customWidth="1"/>
  </cols>
  <sheetData>
    <row r="1" spans="1:10" s="58" customFormat="1" ht="19.5" customHeight="1">
      <c r="A1" s="54" t="s">
        <v>48</v>
      </c>
      <c r="B1" s="55"/>
      <c r="C1" s="56"/>
      <c r="D1" s="56"/>
      <c r="E1" s="55"/>
      <c r="F1" s="57"/>
      <c r="G1" s="57"/>
      <c r="H1" s="55"/>
      <c r="I1" s="57"/>
      <c r="J1" s="55"/>
    </row>
    <row r="2" spans="1:10" s="62" customFormat="1" ht="15.75">
      <c r="A2" s="59" t="s">
        <v>49</v>
      </c>
      <c r="B2" s="60"/>
      <c r="C2" s="61"/>
      <c r="D2" s="61"/>
      <c r="E2" s="60"/>
      <c r="F2" s="60"/>
      <c r="G2" s="60"/>
      <c r="H2" s="60"/>
      <c r="I2" s="60"/>
      <c r="J2" s="60"/>
    </row>
    <row r="3" spans="1:8" s="63" customFormat="1" ht="15.75">
      <c r="A3" s="191"/>
      <c r="B3" s="192"/>
      <c r="C3" s="192"/>
      <c r="D3" s="192"/>
      <c r="E3" s="192"/>
      <c r="F3" s="192"/>
      <c r="G3" s="192"/>
      <c r="H3" s="192"/>
    </row>
    <row r="4" spans="1:10" s="62" customFormat="1" ht="15" customHeight="1" hidden="1">
      <c r="A4" s="193"/>
      <c r="B4" s="193"/>
      <c r="C4" s="193"/>
      <c r="D4" s="193"/>
      <c r="E4" s="193"/>
      <c r="F4" s="193"/>
      <c r="G4" s="193"/>
      <c r="H4" s="193"/>
      <c r="I4" s="60"/>
      <c r="J4" s="60"/>
    </row>
    <row r="5" spans="1:10" s="62" customFormat="1" ht="45" customHeight="1" hidden="1">
      <c r="A5" s="194" t="s">
        <v>70</v>
      </c>
      <c r="B5" s="194"/>
      <c r="C5" s="194"/>
      <c r="D5" s="194"/>
      <c r="E5" s="194"/>
      <c r="F5" s="194"/>
      <c r="G5" s="194"/>
      <c r="H5" s="194"/>
      <c r="I5" s="194"/>
      <c r="J5" s="64"/>
    </row>
    <row r="6" spans="1:8" s="63" customFormat="1" ht="15" customHeight="1" hidden="1">
      <c r="A6" s="65"/>
      <c r="B6" s="65"/>
      <c r="C6" s="65"/>
      <c r="D6" s="65"/>
      <c r="E6" s="65"/>
      <c r="F6" s="65"/>
      <c r="G6" s="65"/>
      <c r="H6" s="65"/>
    </row>
    <row r="7" spans="1:9" s="67" customFormat="1" ht="28.5" customHeight="1" hidden="1">
      <c r="A7" s="195" t="s">
        <v>51</v>
      </c>
      <c r="B7" s="196"/>
      <c r="C7" s="196"/>
      <c r="D7" s="195" t="s">
        <v>3</v>
      </c>
      <c r="E7" s="196"/>
      <c r="F7" s="195" t="s">
        <v>52</v>
      </c>
      <c r="G7" s="196"/>
      <c r="H7" s="195" t="s">
        <v>53</v>
      </c>
      <c r="I7" s="195" t="s">
        <v>6</v>
      </c>
    </row>
    <row r="8" spans="1:9" ht="46.5" customHeight="1" hidden="1">
      <c r="A8" s="196"/>
      <c r="B8" s="196"/>
      <c r="C8" s="196"/>
      <c r="D8" s="66" t="s">
        <v>54</v>
      </c>
      <c r="E8" s="66" t="s">
        <v>8</v>
      </c>
      <c r="F8" s="196"/>
      <c r="G8" s="196"/>
      <c r="H8" s="196"/>
      <c r="I8" s="196"/>
    </row>
    <row r="9" spans="1:9" ht="15" customHeight="1" hidden="1">
      <c r="A9" s="197">
        <v>1</v>
      </c>
      <c r="B9" s="197"/>
      <c r="C9" s="197"/>
      <c r="D9" s="68">
        <v>2</v>
      </c>
      <c r="E9" s="68">
        <v>3</v>
      </c>
      <c r="F9" s="197">
        <v>4</v>
      </c>
      <c r="G9" s="197"/>
      <c r="H9" s="68">
        <v>5</v>
      </c>
      <c r="I9" s="68">
        <v>6</v>
      </c>
    </row>
    <row r="10" spans="1:9" s="69" customFormat="1" ht="22.5" customHeight="1" hidden="1">
      <c r="A10" s="198" t="s">
        <v>55</v>
      </c>
      <c r="B10" s="199"/>
      <c r="C10" s="199"/>
      <c r="D10" s="199"/>
      <c r="E10" s="199"/>
      <c r="F10" s="199"/>
      <c r="G10" s="199"/>
      <c r="H10" s="199"/>
      <c r="I10" s="200"/>
    </row>
    <row r="11" spans="1:9" s="69" customFormat="1" ht="22.5" customHeight="1" hidden="1">
      <c r="A11" s="201" t="s">
        <v>71</v>
      </c>
      <c r="B11" s="202"/>
      <c r="C11" s="202"/>
      <c r="D11" s="202"/>
      <c r="E11" s="202"/>
      <c r="F11" s="202"/>
      <c r="G11" s="202"/>
      <c r="H11" s="202"/>
      <c r="I11" s="203"/>
    </row>
    <row r="12" spans="1:9" s="69" customFormat="1" ht="22.5" customHeight="1" hidden="1">
      <c r="A12" s="204" t="s">
        <v>72</v>
      </c>
      <c r="B12" s="204"/>
      <c r="C12" s="204"/>
      <c r="D12" s="205" t="s">
        <v>73</v>
      </c>
      <c r="E12" s="206">
        <v>7.014</v>
      </c>
      <c r="F12" s="207">
        <f>'[1]Полноват'!D30</f>
        <v>68.62</v>
      </c>
      <c r="G12" s="207"/>
      <c r="H12" s="207">
        <f>ROUND(F12*E12,2)</f>
        <v>481.3</v>
      </c>
      <c r="I12" s="208" t="s">
        <v>74</v>
      </c>
    </row>
    <row r="13" spans="1:9" s="69" customFormat="1" ht="112.5" customHeight="1" hidden="1">
      <c r="A13" s="204"/>
      <c r="B13" s="204"/>
      <c r="C13" s="204"/>
      <c r="D13" s="205"/>
      <c r="E13" s="206"/>
      <c r="F13" s="207"/>
      <c r="G13" s="207"/>
      <c r="H13" s="207"/>
      <c r="I13" s="208"/>
    </row>
    <row r="14" spans="1:9" s="106" customFormat="1" ht="98.25" customHeight="1" hidden="1">
      <c r="A14" s="209" t="s">
        <v>75</v>
      </c>
      <c r="B14" s="209" t="s">
        <v>75</v>
      </c>
      <c r="C14" s="209" t="s">
        <v>75</v>
      </c>
      <c r="D14" s="205"/>
      <c r="E14" s="104">
        <v>3.178</v>
      </c>
      <c r="F14" s="207">
        <f>F12</f>
        <v>68.62</v>
      </c>
      <c r="G14" s="207"/>
      <c r="H14" s="105">
        <f>ROUND(E14*F12,2)</f>
        <v>218.07</v>
      </c>
      <c r="I14" s="208"/>
    </row>
    <row r="15" spans="1:9" s="106" customFormat="1" ht="54" customHeight="1" hidden="1">
      <c r="A15" s="209" t="s">
        <v>76</v>
      </c>
      <c r="B15" s="209" t="s">
        <v>76</v>
      </c>
      <c r="C15" s="209" t="s">
        <v>76</v>
      </c>
      <c r="D15" s="205"/>
      <c r="E15" s="104">
        <v>1.641</v>
      </c>
      <c r="F15" s="207">
        <f>F12</f>
        <v>68.62</v>
      </c>
      <c r="G15" s="207"/>
      <c r="H15" s="105">
        <f>ROUND(E15*F12,2)</f>
        <v>112.61</v>
      </c>
      <c r="I15" s="208"/>
    </row>
    <row r="16" spans="1:9" s="106" customFormat="1" ht="99" customHeight="1" hidden="1">
      <c r="A16" s="209" t="s">
        <v>77</v>
      </c>
      <c r="B16" s="209" t="s">
        <v>76</v>
      </c>
      <c r="C16" s="209" t="s">
        <v>76</v>
      </c>
      <c r="D16" s="107"/>
      <c r="E16" s="104">
        <v>3.927</v>
      </c>
      <c r="F16" s="207">
        <f>F15</f>
        <v>68.62</v>
      </c>
      <c r="G16" s="207"/>
      <c r="H16" s="105">
        <f>ROUND(E16*F16,2)</f>
        <v>269.47</v>
      </c>
      <c r="I16" s="208"/>
    </row>
    <row r="17" spans="1:9" s="106" customFormat="1" ht="133.5" customHeight="1" hidden="1">
      <c r="A17" s="209" t="s">
        <v>78</v>
      </c>
      <c r="B17" s="209" t="s">
        <v>79</v>
      </c>
      <c r="C17" s="209" t="s">
        <v>79</v>
      </c>
      <c r="D17" s="104" t="s">
        <v>80</v>
      </c>
      <c r="E17" s="108">
        <v>0.027</v>
      </c>
      <c r="F17" s="207">
        <f>F12</f>
        <v>68.62</v>
      </c>
      <c r="G17" s="207"/>
      <c r="H17" s="105">
        <f>ROUND(E17*F12,2)</f>
        <v>1.85</v>
      </c>
      <c r="I17" s="208"/>
    </row>
    <row r="18" spans="1:9" s="106" customFormat="1" ht="40.5" customHeight="1" hidden="1">
      <c r="A18" s="209" t="s">
        <v>81</v>
      </c>
      <c r="B18" s="209" t="s">
        <v>82</v>
      </c>
      <c r="C18" s="209" t="s">
        <v>82</v>
      </c>
      <c r="D18" s="104" t="s">
        <v>19</v>
      </c>
      <c r="E18" s="104" t="s">
        <v>20</v>
      </c>
      <c r="F18" s="207">
        <f>F12</f>
        <v>68.62</v>
      </c>
      <c r="G18" s="207"/>
      <c r="H18" s="109"/>
      <c r="I18" s="208"/>
    </row>
    <row r="19" spans="1:9" s="69" customFormat="1" ht="15.75" customHeight="1" hidden="1">
      <c r="A19" s="210" t="s">
        <v>83</v>
      </c>
      <c r="B19" s="211"/>
      <c r="C19" s="211"/>
      <c r="D19" s="211"/>
      <c r="E19" s="211"/>
      <c r="F19" s="211"/>
      <c r="G19" s="211"/>
      <c r="H19" s="211"/>
      <c r="I19" s="212"/>
    </row>
    <row r="20" spans="1:9" s="69" customFormat="1" ht="63" hidden="1">
      <c r="A20" s="213" t="s">
        <v>58</v>
      </c>
      <c r="B20" s="214" t="s">
        <v>58</v>
      </c>
      <c r="C20" s="215" t="s">
        <v>58</v>
      </c>
      <c r="D20" s="70" t="s">
        <v>59</v>
      </c>
      <c r="E20" s="71">
        <f>ROUND(0.042*0.771,4)</f>
        <v>0.0324</v>
      </c>
      <c r="F20" s="216">
        <f>'[1]Полноват'!D37</f>
        <v>2380.48</v>
      </c>
      <c r="G20" s="217"/>
      <c r="H20" s="72">
        <f>ROUND(F20*E20,2)</f>
        <v>77.13</v>
      </c>
      <c r="I20" s="208" t="s">
        <v>60</v>
      </c>
    </row>
    <row r="21" spans="1:9" s="69" customFormat="1" ht="67.5" customHeight="1" hidden="1">
      <c r="A21" s="218"/>
      <c r="B21" s="219"/>
      <c r="C21" s="220"/>
      <c r="D21" s="73"/>
      <c r="E21" s="74" t="s">
        <v>61</v>
      </c>
      <c r="F21" s="221"/>
      <c r="G21" s="222"/>
      <c r="H21" s="75"/>
      <c r="I21" s="208"/>
    </row>
    <row r="22" spans="1:9" s="69" customFormat="1" ht="63" hidden="1">
      <c r="A22" s="223" t="s">
        <v>63</v>
      </c>
      <c r="B22" s="223" t="s">
        <v>63</v>
      </c>
      <c r="C22" s="223" t="s">
        <v>63</v>
      </c>
      <c r="D22" s="76" t="s">
        <v>59</v>
      </c>
      <c r="E22" s="76">
        <v>0.0249</v>
      </c>
      <c r="F22" s="207">
        <f>F20</f>
        <v>2380.48</v>
      </c>
      <c r="G22" s="207"/>
      <c r="H22" s="77">
        <f>ROUND(F22*E22,2)</f>
        <v>59.27</v>
      </c>
      <c r="I22" s="208"/>
    </row>
    <row r="23" spans="1:9" s="69" customFormat="1" ht="67.5" customHeight="1" hidden="1">
      <c r="A23" s="223" t="s">
        <v>84</v>
      </c>
      <c r="B23" s="223" t="s">
        <v>84</v>
      </c>
      <c r="C23" s="223" t="s">
        <v>84</v>
      </c>
      <c r="D23" s="76" t="s">
        <v>59</v>
      </c>
      <c r="E23" s="76">
        <v>0.0212</v>
      </c>
      <c r="F23" s="207">
        <f>F20</f>
        <v>2380.48</v>
      </c>
      <c r="G23" s="207"/>
      <c r="H23" s="77">
        <f>ROUND(F23*E23,2)</f>
        <v>50.47</v>
      </c>
      <c r="I23" s="208"/>
    </row>
    <row r="24" spans="1:9" s="69" customFormat="1" ht="61.5" customHeight="1" hidden="1">
      <c r="A24" s="223" t="s">
        <v>65</v>
      </c>
      <c r="B24" s="223" t="s">
        <v>65</v>
      </c>
      <c r="C24" s="223" t="s">
        <v>65</v>
      </c>
      <c r="D24" s="76" t="s">
        <v>66</v>
      </c>
      <c r="E24" s="76" t="s">
        <v>20</v>
      </c>
      <c r="F24" s="207">
        <f>F20</f>
        <v>2380.48</v>
      </c>
      <c r="G24" s="207"/>
      <c r="H24" s="77"/>
      <c r="I24" s="208"/>
    </row>
    <row r="25" spans="1:8" s="69" customFormat="1" ht="21.75" customHeight="1" hidden="1">
      <c r="A25" s="78"/>
      <c r="B25" s="79"/>
      <c r="C25" s="79"/>
      <c r="D25" s="80"/>
      <c r="E25" s="80"/>
      <c r="F25" s="81"/>
      <c r="G25" s="81"/>
      <c r="H25" s="81"/>
    </row>
    <row r="26" spans="1:10" s="62" customFormat="1" ht="45" customHeight="1">
      <c r="A26" s="194" t="s">
        <v>85</v>
      </c>
      <c r="B26" s="194"/>
      <c r="C26" s="194"/>
      <c r="D26" s="194"/>
      <c r="E26" s="194"/>
      <c r="F26" s="194"/>
      <c r="G26" s="194"/>
      <c r="H26" s="194"/>
      <c r="I26" s="194"/>
      <c r="J26" s="64"/>
    </row>
    <row r="27" spans="1:8" s="63" customFormat="1" ht="15" customHeight="1">
      <c r="A27" s="65"/>
      <c r="B27" s="65"/>
      <c r="C27" s="65"/>
      <c r="D27" s="65"/>
      <c r="E27" s="65"/>
      <c r="F27" s="65"/>
      <c r="G27" s="65"/>
      <c r="H27" s="65"/>
    </row>
    <row r="28" spans="1:9" s="67" customFormat="1" ht="28.5" customHeight="1">
      <c r="A28" s="195" t="s">
        <v>51</v>
      </c>
      <c r="B28" s="196"/>
      <c r="C28" s="196"/>
      <c r="D28" s="195" t="s">
        <v>3</v>
      </c>
      <c r="E28" s="196"/>
      <c r="F28" s="195" t="s">
        <v>52</v>
      </c>
      <c r="G28" s="196"/>
      <c r="H28" s="195" t="s">
        <v>53</v>
      </c>
      <c r="I28" s="195" t="s">
        <v>6</v>
      </c>
    </row>
    <row r="29" spans="1:9" ht="46.5" customHeight="1">
      <c r="A29" s="196"/>
      <c r="B29" s="196"/>
      <c r="C29" s="196"/>
      <c r="D29" s="66" t="s">
        <v>54</v>
      </c>
      <c r="E29" s="66" t="s">
        <v>8</v>
      </c>
      <c r="F29" s="196"/>
      <c r="G29" s="196"/>
      <c r="H29" s="196"/>
      <c r="I29" s="196"/>
    </row>
    <row r="30" spans="1:9" ht="15" customHeight="1">
      <c r="A30" s="197">
        <v>1</v>
      </c>
      <c r="B30" s="197"/>
      <c r="C30" s="197"/>
      <c r="D30" s="68">
        <v>2</v>
      </c>
      <c r="E30" s="68">
        <v>3</v>
      </c>
      <c r="F30" s="197">
        <v>4</v>
      </c>
      <c r="G30" s="197"/>
      <c r="H30" s="68">
        <v>5</v>
      </c>
      <c r="I30" s="68">
        <v>6</v>
      </c>
    </row>
    <row r="31" spans="1:9" s="69" customFormat="1" ht="22.5" customHeight="1">
      <c r="A31" s="198" t="s">
        <v>55</v>
      </c>
      <c r="B31" s="199"/>
      <c r="C31" s="199"/>
      <c r="D31" s="199"/>
      <c r="E31" s="199"/>
      <c r="F31" s="199"/>
      <c r="G31" s="199"/>
      <c r="H31" s="199"/>
      <c r="I31" s="200"/>
    </row>
    <row r="32" spans="1:9" s="69" customFormat="1" ht="22.5" customHeight="1">
      <c r="A32" s="201" t="s">
        <v>71</v>
      </c>
      <c r="B32" s="202"/>
      <c r="C32" s="202"/>
      <c r="D32" s="202"/>
      <c r="E32" s="202"/>
      <c r="F32" s="202"/>
      <c r="G32" s="202"/>
      <c r="H32" s="202"/>
      <c r="I32" s="203"/>
    </row>
    <row r="33" spans="1:9" s="69" customFormat="1" ht="22.5" customHeight="1">
      <c r="A33" s="204" t="s">
        <v>72</v>
      </c>
      <c r="B33" s="204"/>
      <c r="C33" s="204"/>
      <c r="D33" s="205" t="s">
        <v>73</v>
      </c>
      <c r="E33" s="206">
        <v>7.014</v>
      </c>
      <c r="F33" s="207">
        <f>'[1]Полноват'!D50</f>
        <v>76.51</v>
      </c>
      <c r="G33" s="207"/>
      <c r="H33" s="207">
        <f>ROUND(F33*E33,2)</f>
        <v>536.64</v>
      </c>
      <c r="I33" s="224" t="s">
        <v>86</v>
      </c>
    </row>
    <row r="34" spans="1:9" s="69" customFormat="1" ht="89.25" customHeight="1">
      <c r="A34" s="204"/>
      <c r="B34" s="204"/>
      <c r="C34" s="204"/>
      <c r="D34" s="205"/>
      <c r="E34" s="206"/>
      <c r="F34" s="207"/>
      <c r="G34" s="207"/>
      <c r="H34" s="207"/>
      <c r="I34" s="225"/>
    </row>
    <row r="35" spans="1:9" s="106" customFormat="1" ht="132.75" customHeight="1">
      <c r="A35" s="209" t="s">
        <v>87</v>
      </c>
      <c r="B35" s="209" t="s">
        <v>75</v>
      </c>
      <c r="C35" s="209" t="s">
        <v>75</v>
      </c>
      <c r="D35" s="205"/>
      <c r="E35" s="104">
        <v>5.323</v>
      </c>
      <c r="F35" s="207">
        <f>F33</f>
        <v>76.51</v>
      </c>
      <c r="G35" s="207"/>
      <c r="H35" s="105">
        <f>ROUND(E35*F35,2)</f>
        <v>407.26</v>
      </c>
      <c r="I35" s="225"/>
    </row>
    <row r="36" spans="1:9" s="106" customFormat="1" ht="98.25" customHeight="1">
      <c r="A36" s="209" t="s">
        <v>75</v>
      </c>
      <c r="B36" s="209" t="s">
        <v>75</v>
      </c>
      <c r="C36" s="209" t="s">
        <v>75</v>
      </c>
      <c r="D36" s="205"/>
      <c r="E36" s="104">
        <v>3.178</v>
      </c>
      <c r="F36" s="207">
        <f>F33</f>
        <v>76.51</v>
      </c>
      <c r="G36" s="207"/>
      <c r="H36" s="105">
        <f>ROUND(E36*F33,2)</f>
        <v>243.15</v>
      </c>
      <c r="I36" s="225"/>
    </row>
    <row r="37" spans="1:9" s="106" customFormat="1" ht="54" customHeight="1">
      <c r="A37" s="209" t="s">
        <v>76</v>
      </c>
      <c r="B37" s="209" t="s">
        <v>76</v>
      </c>
      <c r="C37" s="209" t="s">
        <v>76</v>
      </c>
      <c r="D37" s="205"/>
      <c r="E37" s="104">
        <v>1.641</v>
      </c>
      <c r="F37" s="207">
        <f>F33</f>
        <v>76.51</v>
      </c>
      <c r="G37" s="207"/>
      <c r="H37" s="105">
        <f>ROUND(E37*F33,2)</f>
        <v>125.55</v>
      </c>
      <c r="I37" s="225"/>
    </row>
    <row r="38" spans="1:9" s="106" customFormat="1" ht="99" customHeight="1">
      <c r="A38" s="209" t="s">
        <v>77</v>
      </c>
      <c r="B38" s="209" t="s">
        <v>76</v>
      </c>
      <c r="C38" s="209" t="s">
        <v>76</v>
      </c>
      <c r="D38" s="107"/>
      <c r="E38" s="104">
        <v>3.927</v>
      </c>
      <c r="F38" s="207">
        <f>F37</f>
        <v>76.51</v>
      </c>
      <c r="G38" s="207"/>
      <c r="H38" s="105">
        <f>ROUND(E38*F38,2)</f>
        <v>300.45</v>
      </c>
      <c r="I38" s="225"/>
    </row>
    <row r="39" spans="1:9" s="106" customFormat="1" ht="116.25" customHeight="1">
      <c r="A39" s="209" t="s">
        <v>78</v>
      </c>
      <c r="B39" s="209" t="s">
        <v>79</v>
      </c>
      <c r="C39" s="209" t="s">
        <v>79</v>
      </c>
      <c r="D39" s="104" t="s">
        <v>80</v>
      </c>
      <c r="E39" s="108">
        <v>0.027</v>
      </c>
      <c r="F39" s="207">
        <f>F33</f>
        <v>76.51</v>
      </c>
      <c r="G39" s="207"/>
      <c r="H39" s="105">
        <f>ROUND(E39*F33,2)</f>
        <v>2.07</v>
      </c>
      <c r="I39" s="225"/>
    </row>
    <row r="40" spans="1:9" s="106" customFormat="1" ht="40.5" customHeight="1">
      <c r="A40" s="209" t="s">
        <v>81</v>
      </c>
      <c r="B40" s="209" t="s">
        <v>82</v>
      </c>
      <c r="C40" s="209" t="s">
        <v>82</v>
      </c>
      <c r="D40" s="104" t="s">
        <v>19</v>
      </c>
      <c r="E40" s="104" t="s">
        <v>20</v>
      </c>
      <c r="F40" s="207">
        <f>F33</f>
        <v>76.51</v>
      </c>
      <c r="G40" s="207"/>
      <c r="H40" s="109"/>
      <c r="I40" s="226"/>
    </row>
    <row r="41" spans="1:9" s="69" customFormat="1" ht="15.75" customHeight="1">
      <c r="A41" s="210" t="s">
        <v>83</v>
      </c>
      <c r="B41" s="211"/>
      <c r="C41" s="211"/>
      <c r="D41" s="211"/>
      <c r="E41" s="211"/>
      <c r="F41" s="211"/>
      <c r="G41" s="211"/>
      <c r="H41" s="211"/>
      <c r="I41" s="212"/>
    </row>
    <row r="42" spans="1:9" s="69" customFormat="1" ht="63">
      <c r="A42" s="213" t="s">
        <v>58</v>
      </c>
      <c r="B42" s="214" t="s">
        <v>58</v>
      </c>
      <c r="C42" s="215" t="s">
        <v>58</v>
      </c>
      <c r="D42" s="70" t="s">
        <v>59</v>
      </c>
      <c r="E42" s="71">
        <f>ROUND(0.042*0.76,4)</f>
        <v>0.0319</v>
      </c>
      <c r="F42" s="216">
        <f>'[1]Полноват'!D57</f>
        <v>2577.75</v>
      </c>
      <c r="G42" s="217"/>
      <c r="H42" s="72">
        <f>ROUND(F42*E42,2)</f>
        <v>82.23</v>
      </c>
      <c r="I42" s="227" t="s">
        <v>88</v>
      </c>
    </row>
    <row r="43" spans="1:9" s="69" customFormat="1" ht="67.5" customHeight="1">
      <c r="A43" s="218"/>
      <c r="B43" s="219"/>
      <c r="C43" s="220"/>
      <c r="D43" s="73"/>
      <c r="E43" s="74" t="s">
        <v>61</v>
      </c>
      <c r="F43" s="221"/>
      <c r="G43" s="222"/>
      <c r="H43" s="75"/>
      <c r="I43" s="227"/>
    </row>
    <row r="44" spans="1:9" s="69" customFormat="1" ht="63">
      <c r="A44" s="223" t="s">
        <v>63</v>
      </c>
      <c r="B44" s="223" t="s">
        <v>63</v>
      </c>
      <c r="C44" s="223" t="s">
        <v>63</v>
      </c>
      <c r="D44" s="76" t="s">
        <v>59</v>
      </c>
      <c r="E44" s="76">
        <v>0.0249</v>
      </c>
      <c r="F44" s="207">
        <f>F42</f>
        <v>2577.75</v>
      </c>
      <c r="G44" s="207"/>
      <c r="H44" s="77">
        <f>ROUND(F44*E44,2)</f>
        <v>64.19</v>
      </c>
      <c r="I44" s="227"/>
    </row>
    <row r="45" spans="1:9" s="69" customFormat="1" ht="67.5" customHeight="1">
      <c r="A45" s="223" t="s">
        <v>84</v>
      </c>
      <c r="B45" s="223" t="s">
        <v>84</v>
      </c>
      <c r="C45" s="223" t="s">
        <v>84</v>
      </c>
      <c r="D45" s="76" t="s">
        <v>59</v>
      </c>
      <c r="E45" s="76">
        <v>0.0212</v>
      </c>
      <c r="F45" s="207">
        <f>F42</f>
        <v>2577.75</v>
      </c>
      <c r="G45" s="207"/>
      <c r="H45" s="77">
        <f>ROUND(F45*E45,2)</f>
        <v>54.65</v>
      </c>
      <c r="I45" s="227"/>
    </row>
    <row r="46" spans="1:9" s="69" customFormat="1" ht="61.5" customHeight="1">
      <c r="A46" s="223" t="s">
        <v>65</v>
      </c>
      <c r="B46" s="223" t="s">
        <v>65</v>
      </c>
      <c r="C46" s="223" t="s">
        <v>65</v>
      </c>
      <c r="D46" s="76" t="s">
        <v>66</v>
      </c>
      <c r="E46" s="76" t="s">
        <v>20</v>
      </c>
      <c r="F46" s="207">
        <f>F42</f>
        <v>2577.75</v>
      </c>
      <c r="G46" s="207"/>
      <c r="H46" s="77"/>
      <c r="I46" s="227"/>
    </row>
    <row r="47" spans="1:8" s="69" customFormat="1" ht="15.75">
      <c r="A47" s="82"/>
      <c r="B47" s="83"/>
      <c r="C47" s="83"/>
      <c r="D47" s="83"/>
      <c r="E47" s="83"/>
      <c r="F47" s="83"/>
      <c r="G47" s="83"/>
      <c r="H47" s="83"/>
    </row>
    <row r="48" spans="1:8" s="69" customFormat="1" ht="27" customHeight="1">
      <c r="A48" s="228"/>
      <c r="B48" s="228"/>
      <c r="C48" s="228"/>
      <c r="D48" s="228"/>
      <c r="E48" s="228"/>
      <c r="F48" s="228"/>
      <c r="G48" s="228"/>
      <c r="H48" s="228"/>
    </row>
    <row r="49" spans="1:8" s="69" customFormat="1" ht="27" customHeight="1">
      <c r="A49" s="84"/>
      <c r="B49" s="84"/>
      <c r="C49" s="84"/>
      <c r="D49" s="84"/>
      <c r="E49" s="84"/>
      <c r="F49" s="84"/>
      <c r="G49" s="84"/>
      <c r="H49" s="84"/>
    </row>
    <row r="50" spans="1:8" s="69" customFormat="1" ht="27" customHeight="1">
      <c r="A50" s="84"/>
      <c r="B50" s="84"/>
      <c r="C50" s="84"/>
      <c r="D50" s="84"/>
      <c r="E50" s="84"/>
      <c r="F50" s="84"/>
      <c r="G50" s="84"/>
      <c r="H50" s="84"/>
    </row>
    <row r="51" spans="1:8" s="69" customFormat="1" ht="27" customHeight="1">
      <c r="A51" s="84"/>
      <c r="B51" s="84"/>
      <c r="C51" s="84"/>
      <c r="D51" s="84"/>
      <c r="E51" s="84"/>
      <c r="F51" s="84"/>
      <c r="G51" s="84"/>
      <c r="H51" s="84"/>
    </row>
    <row r="52" spans="1:8" s="69" customFormat="1" ht="27" customHeight="1">
      <c r="A52" s="84"/>
      <c r="B52" s="84"/>
      <c r="C52" s="84"/>
      <c r="D52" s="84"/>
      <c r="E52" s="84"/>
      <c r="F52" s="84"/>
      <c r="G52" s="84"/>
      <c r="H52" s="84"/>
    </row>
    <row r="53" spans="1:8" s="69" customFormat="1" ht="22.5" customHeight="1">
      <c r="A53" s="85"/>
      <c r="B53" s="86"/>
      <c r="C53" s="86"/>
      <c r="D53" s="86"/>
      <c r="E53" s="86"/>
      <c r="F53" s="86"/>
      <c r="G53" s="86"/>
      <c r="H53" s="86"/>
    </row>
    <row r="54" spans="1:8" s="69" customFormat="1" ht="11.25" customHeight="1">
      <c r="A54" s="85"/>
      <c r="B54" s="86"/>
      <c r="C54" s="86"/>
      <c r="D54" s="86"/>
      <c r="E54" s="86"/>
      <c r="F54" s="86"/>
      <c r="G54" s="86"/>
      <c r="H54" s="86"/>
    </row>
    <row r="55" spans="1:9" s="69" customFormat="1" ht="15.75" customHeight="1">
      <c r="A55" s="229"/>
      <c r="B55" s="229"/>
      <c r="C55" s="229"/>
      <c r="D55" s="229"/>
      <c r="E55" s="86"/>
      <c r="F55" s="86"/>
      <c r="G55" s="86"/>
      <c r="H55" s="86"/>
      <c r="I55" s="88"/>
    </row>
    <row r="56" spans="1:9" s="69" customFormat="1" ht="9" customHeight="1">
      <c r="A56" s="87"/>
      <c r="B56" s="87"/>
      <c r="C56" s="87"/>
      <c r="D56" s="87"/>
      <c r="E56" s="86"/>
      <c r="F56" s="86"/>
      <c r="G56" s="86"/>
      <c r="H56" s="86"/>
      <c r="I56" s="88"/>
    </row>
    <row r="57" spans="1:9" s="90" customFormat="1" ht="15.75" customHeight="1">
      <c r="A57" s="229"/>
      <c r="B57" s="229"/>
      <c r="C57" s="229"/>
      <c r="D57" s="229"/>
      <c r="E57" s="86"/>
      <c r="F57" s="86"/>
      <c r="G57" s="86"/>
      <c r="H57" s="86"/>
      <c r="I57" s="89"/>
    </row>
    <row r="58" spans="1:9" s="90" customFormat="1" ht="10.5" customHeight="1">
      <c r="A58" s="87"/>
      <c r="B58" s="87"/>
      <c r="C58" s="87"/>
      <c r="D58" s="87"/>
      <c r="E58" s="86"/>
      <c r="F58" s="86"/>
      <c r="G58" s="86"/>
      <c r="H58" s="86"/>
      <c r="I58" s="89"/>
    </row>
    <row r="59" spans="1:9" s="90" customFormat="1" ht="21" customHeight="1">
      <c r="A59" s="229"/>
      <c r="B59" s="229"/>
      <c r="C59" s="229"/>
      <c r="D59" s="229"/>
      <c r="E59" s="86"/>
      <c r="F59" s="86"/>
      <c r="G59" s="86"/>
      <c r="H59" s="86"/>
      <c r="I59" s="89"/>
    </row>
    <row r="60" spans="1:9" s="90" customFormat="1" ht="9" customHeight="1">
      <c r="A60" s="87"/>
      <c r="B60" s="87"/>
      <c r="C60" s="87"/>
      <c r="D60" s="87"/>
      <c r="E60" s="86"/>
      <c r="F60" s="86"/>
      <c r="G60" s="86"/>
      <c r="H60" s="86"/>
      <c r="I60" s="89"/>
    </row>
    <row r="61" spans="1:8" s="90" customFormat="1" ht="21.75" customHeight="1">
      <c r="A61" s="229"/>
      <c r="B61" s="229"/>
      <c r="C61" s="229"/>
      <c r="D61" s="229"/>
      <c r="E61" s="86"/>
      <c r="F61" s="86"/>
      <c r="G61" s="86"/>
      <c r="H61" s="86"/>
    </row>
    <row r="62" spans="1:17" s="90" customFormat="1" ht="32.25" customHeight="1">
      <c r="A62" s="230"/>
      <c r="B62" s="231"/>
      <c r="C62" s="231"/>
      <c r="D62" s="230"/>
      <c r="E62" s="231"/>
      <c r="F62" s="230"/>
      <c r="G62" s="231"/>
      <c r="H62" s="230"/>
      <c r="Q62" s="89"/>
    </row>
    <row r="63" spans="1:17" s="90" customFormat="1" ht="17.25" customHeight="1">
      <c r="A63" s="231"/>
      <c r="B63" s="231"/>
      <c r="C63" s="231"/>
      <c r="D63" s="91"/>
      <c r="E63" s="91"/>
      <c r="F63" s="231"/>
      <c r="G63" s="231"/>
      <c r="H63" s="231"/>
      <c r="Q63" s="89"/>
    </row>
    <row r="64" spans="1:17" s="90" customFormat="1" ht="33" customHeight="1">
      <c r="A64" s="232"/>
      <c r="B64" s="232"/>
      <c r="C64" s="232"/>
      <c r="D64" s="80"/>
      <c r="E64" s="80"/>
      <c r="F64" s="232"/>
      <c r="G64" s="232"/>
      <c r="H64" s="80"/>
      <c r="Q64" s="89"/>
    </row>
    <row r="65" spans="1:17" s="90" customFormat="1" ht="33" customHeight="1">
      <c r="A65" s="92"/>
      <c r="B65" s="93"/>
      <c r="C65" s="93"/>
      <c r="D65" s="94"/>
      <c r="E65" s="95"/>
      <c r="F65" s="96"/>
      <c r="G65" s="97"/>
      <c r="H65" s="96"/>
      <c r="Q65" s="89"/>
    </row>
    <row r="66" spans="1:17" s="90" customFormat="1" ht="60.75" customHeight="1">
      <c r="A66" s="233"/>
      <c r="B66" s="234"/>
      <c r="C66" s="234"/>
      <c r="D66" s="230"/>
      <c r="E66" s="91"/>
      <c r="F66" s="236"/>
      <c r="G66" s="237"/>
      <c r="H66" s="96"/>
      <c r="Q66" s="89"/>
    </row>
    <row r="67" spans="1:17" s="90" customFormat="1" ht="31.5" customHeight="1">
      <c r="A67" s="238"/>
      <c r="B67" s="238"/>
      <c r="C67" s="238"/>
      <c r="D67" s="235"/>
      <c r="E67" s="99"/>
      <c r="F67" s="237"/>
      <c r="G67" s="237"/>
      <c r="H67" s="96"/>
      <c r="Q67" s="89"/>
    </row>
    <row r="68" spans="1:8" s="90" customFormat="1" ht="43.5" customHeight="1">
      <c r="A68" s="239"/>
      <c r="B68" s="234"/>
      <c r="C68" s="234"/>
      <c r="D68" s="235"/>
      <c r="E68" s="99"/>
      <c r="F68" s="237"/>
      <c r="G68" s="237"/>
      <c r="H68" s="96"/>
    </row>
    <row r="69" spans="1:8" s="90" customFormat="1" ht="30.75" customHeight="1">
      <c r="A69" s="238"/>
      <c r="B69" s="234"/>
      <c r="C69" s="234"/>
      <c r="D69" s="100"/>
      <c r="E69" s="80"/>
      <c r="F69" s="236"/>
      <c r="G69" s="236"/>
      <c r="H69" s="96"/>
    </row>
    <row r="70" spans="1:8" s="90" customFormat="1" ht="30.75" customHeight="1">
      <c r="A70" s="240"/>
      <c r="B70" s="241"/>
      <c r="C70" s="241"/>
      <c r="D70" s="242"/>
      <c r="E70" s="242"/>
      <c r="F70" s="242"/>
      <c r="G70" s="242"/>
      <c r="H70" s="242"/>
    </row>
    <row r="71" spans="1:8" s="90" customFormat="1" ht="12" customHeight="1">
      <c r="A71" s="233"/>
      <c r="B71" s="234"/>
      <c r="C71" s="234"/>
      <c r="D71" s="230"/>
      <c r="E71" s="80"/>
      <c r="F71" s="236"/>
      <c r="G71" s="236"/>
      <c r="H71" s="96"/>
    </row>
    <row r="72" spans="1:8" s="90" customFormat="1" ht="12" customHeight="1">
      <c r="A72" s="238"/>
      <c r="B72" s="238"/>
      <c r="C72" s="238"/>
      <c r="D72" s="235"/>
      <c r="E72" s="80"/>
      <c r="F72" s="237"/>
      <c r="G72" s="237"/>
      <c r="H72" s="96"/>
    </row>
    <row r="73" spans="1:8" s="101" customFormat="1" ht="15.75">
      <c r="A73" s="239"/>
      <c r="B73" s="234"/>
      <c r="C73" s="234"/>
      <c r="D73" s="235"/>
      <c r="E73" s="80"/>
      <c r="F73" s="237"/>
      <c r="G73" s="237"/>
      <c r="H73" s="96"/>
    </row>
    <row r="74" spans="1:8" ht="15.75">
      <c r="A74" s="238"/>
      <c r="B74" s="234"/>
      <c r="C74" s="234"/>
      <c r="D74" s="100"/>
      <c r="E74" s="80"/>
      <c r="F74" s="236"/>
      <c r="G74" s="236"/>
      <c r="H74" s="96"/>
    </row>
    <row r="75" spans="1:8" ht="15.75">
      <c r="A75" s="244"/>
      <c r="B75" s="242"/>
      <c r="C75" s="242"/>
      <c r="D75" s="98"/>
      <c r="E75" s="91"/>
      <c r="F75" s="236"/>
      <c r="G75" s="236"/>
      <c r="H75" s="96"/>
    </row>
    <row r="76" spans="1:8" ht="15.75">
      <c r="A76" s="240"/>
      <c r="B76" s="245"/>
      <c r="C76" s="245"/>
      <c r="D76" s="98"/>
      <c r="E76" s="99"/>
      <c r="F76" s="236"/>
      <c r="G76" s="236"/>
      <c r="H76" s="96"/>
    </row>
    <row r="77" spans="1:8" ht="15">
      <c r="A77" s="243"/>
      <c r="B77" s="234"/>
      <c r="C77" s="234"/>
      <c r="D77" s="80"/>
      <c r="E77" s="80"/>
      <c r="F77" s="236"/>
      <c r="G77" s="236"/>
      <c r="H77" s="96"/>
    </row>
    <row r="78" spans="1:8" ht="15.75">
      <c r="A78" s="95"/>
      <c r="B78" s="94"/>
      <c r="C78" s="94"/>
      <c r="D78" s="80"/>
      <c r="E78" s="80"/>
      <c r="F78" s="102"/>
      <c r="G78" s="102"/>
      <c r="H78" s="102"/>
    </row>
    <row r="79" spans="1:8" ht="15.75">
      <c r="A79" s="95"/>
      <c r="B79" s="94"/>
      <c r="C79" s="94"/>
      <c r="D79" s="80"/>
      <c r="E79" s="80"/>
      <c r="F79" s="102"/>
      <c r="G79" s="102"/>
      <c r="H79" s="102"/>
    </row>
    <row r="80" spans="1:8" ht="15">
      <c r="A80" s="103"/>
      <c r="B80" s="103"/>
      <c r="C80" s="103"/>
      <c r="D80" s="103"/>
      <c r="E80" s="103"/>
      <c r="F80" s="103"/>
      <c r="G80" s="103"/>
      <c r="H80" s="103"/>
    </row>
  </sheetData>
  <sheetProtection/>
  <mergeCells count="112">
    <mergeCell ref="A77:C77"/>
    <mergeCell ref="F77:G77"/>
    <mergeCell ref="A74:C74"/>
    <mergeCell ref="F74:G74"/>
    <mergeCell ref="A75:C75"/>
    <mergeCell ref="F75:G75"/>
    <mergeCell ref="A76:C76"/>
    <mergeCell ref="F76:G76"/>
    <mergeCell ref="A70:H70"/>
    <mergeCell ref="A71:C71"/>
    <mergeCell ref="D71:D73"/>
    <mergeCell ref="F71:G73"/>
    <mergeCell ref="A72:C72"/>
    <mergeCell ref="A73:C73"/>
    <mergeCell ref="A66:C66"/>
    <mergeCell ref="D66:D68"/>
    <mergeCell ref="F66:G68"/>
    <mergeCell ref="A67:C67"/>
    <mergeCell ref="A68:C68"/>
    <mergeCell ref="A69:C69"/>
    <mergeCell ref="F69:G69"/>
    <mergeCell ref="A61:D61"/>
    <mergeCell ref="A62:C63"/>
    <mergeCell ref="D62:E62"/>
    <mergeCell ref="F62:G63"/>
    <mergeCell ref="H62:H63"/>
    <mergeCell ref="A64:C64"/>
    <mergeCell ref="F64:G64"/>
    <mergeCell ref="A46:C46"/>
    <mergeCell ref="F46:G46"/>
    <mergeCell ref="A48:H48"/>
    <mergeCell ref="A55:D55"/>
    <mergeCell ref="A57:D57"/>
    <mergeCell ref="A59:D59"/>
    <mergeCell ref="A41:I41"/>
    <mergeCell ref="A42:C42"/>
    <mergeCell ref="F42:G42"/>
    <mergeCell ref="I42:I46"/>
    <mergeCell ref="A43:C43"/>
    <mergeCell ref="F43:G43"/>
    <mergeCell ref="A44:C44"/>
    <mergeCell ref="F44:G44"/>
    <mergeCell ref="A45:C45"/>
    <mergeCell ref="F45:G45"/>
    <mergeCell ref="A38:C38"/>
    <mergeCell ref="F38:G38"/>
    <mergeCell ref="A39:C39"/>
    <mergeCell ref="F39:G39"/>
    <mergeCell ref="A40:C40"/>
    <mergeCell ref="F40:G40"/>
    <mergeCell ref="A35:C35"/>
    <mergeCell ref="F35:G35"/>
    <mergeCell ref="A36:C36"/>
    <mergeCell ref="F36:G36"/>
    <mergeCell ref="A37:C37"/>
    <mergeCell ref="F37:G37"/>
    <mergeCell ref="A30:C30"/>
    <mergeCell ref="F30:G30"/>
    <mergeCell ref="A31:I31"/>
    <mergeCell ref="A32:I32"/>
    <mergeCell ref="A33:C34"/>
    <mergeCell ref="D33:D37"/>
    <mergeCell ref="E33:E34"/>
    <mergeCell ref="F33:G34"/>
    <mergeCell ref="H33:H34"/>
    <mergeCell ref="I33:I40"/>
    <mergeCell ref="A26:I26"/>
    <mergeCell ref="A28:C29"/>
    <mergeCell ref="D28:E28"/>
    <mergeCell ref="F28:G29"/>
    <mergeCell ref="H28:H29"/>
    <mergeCell ref="I28:I29"/>
    <mergeCell ref="A22:C22"/>
    <mergeCell ref="F22:G22"/>
    <mergeCell ref="A23:C23"/>
    <mergeCell ref="F23:G23"/>
    <mergeCell ref="A24:C24"/>
    <mergeCell ref="F24:G24"/>
    <mergeCell ref="A17:C17"/>
    <mergeCell ref="F17:G17"/>
    <mergeCell ref="A18:C18"/>
    <mergeCell ref="F18:G18"/>
    <mergeCell ref="A19:I19"/>
    <mergeCell ref="A20:C20"/>
    <mergeCell ref="F20:G20"/>
    <mergeCell ref="I20:I24"/>
    <mergeCell ref="A21:C21"/>
    <mergeCell ref="F21:G21"/>
    <mergeCell ref="A14:C14"/>
    <mergeCell ref="F14:G14"/>
    <mergeCell ref="A15:C15"/>
    <mergeCell ref="F15:G15"/>
    <mergeCell ref="A16:C16"/>
    <mergeCell ref="F16:G16"/>
    <mergeCell ref="A9:C9"/>
    <mergeCell ref="F9:G9"/>
    <mergeCell ref="A10:I10"/>
    <mergeCell ref="A11:I11"/>
    <mergeCell ref="A12:C13"/>
    <mergeCell ref="D12:D15"/>
    <mergeCell ref="E12:E13"/>
    <mergeCell ref="F12:G13"/>
    <mergeCell ref="H12:H13"/>
    <mergeCell ref="I12:I18"/>
    <mergeCell ref="A3:H3"/>
    <mergeCell ref="A4:H4"/>
    <mergeCell ref="A5:I5"/>
    <mergeCell ref="A7:C8"/>
    <mergeCell ref="D7:E7"/>
    <mergeCell ref="F7:G8"/>
    <mergeCell ref="H7:H8"/>
    <mergeCell ref="I7:I8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61"/>
  <sheetViews>
    <sheetView view="pageBreakPreview" zoomScale="90" zoomScaleSheetLayoutView="90" zoomScalePageLayoutView="0" workbookViewId="0" topLeftCell="A1">
      <selection activeCell="M25" sqref="M25"/>
    </sheetView>
  </sheetViews>
  <sheetFormatPr defaultColWidth="8.8515625" defaultRowHeight="15"/>
  <cols>
    <col min="1" max="2" width="8.8515625" style="61" customWidth="1"/>
    <col min="3" max="3" width="13.7109375" style="61" customWidth="1"/>
    <col min="4" max="5" width="15.7109375" style="61" customWidth="1"/>
    <col min="6" max="6" width="9.421875" style="61" customWidth="1"/>
    <col min="7" max="7" width="11.8515625" style="61" customWidth="1"/>
    <col min="8" max="8" width="15.7109375" style="61" customWidth="1"/>
    <col min="9" max="9" width="29.57421875" style="61" customWidth="1"/>
    <col min="10" max="16384" width="8.8515625" style="61" customWidth="1"/>
  </cols>
  <sheetData>
    <row r="1" spans="1:10" s="58" customFormat="1" ht="19.5" customHeight="1">
      <c r="A1" s="54" t="s">
        <v>48</v>
      </c>
      <c r="B1" s="55"/>
      <c r="C1" s="56"/>
      <c r="D1" s="56"/>
      <c r="E1" s="55"/>
      <c r="F1" s="57"/>
      <c r="G1" s="57"/>
      <c r="H1" s="55"/>
      <c r="I1" s="57"/>
      <c r="J1" s="55"/>
    </row>
    <row r="2" spans="1:10" s="62" customFormat="1" ht="15.75">
      <c r="A2" s="59" t="s">
        <v>49</v>
      </c>
      <c r="B2" s="60"/>
      <c r="C2" s="61"/>
      <c r="D2" s="61"/>
      <c r="E2" s="60"/>
      <c r="F2" s="60"/>
      <c r="G2" s="60"/>
      <c r="H2" s="60"/>
      <c r="I2" s="60"/>
      <c r="J2" s="60"/>
    </row>
    <row r="3" spans="1:8" s="63" customFormat="1" ht="15.75">
      <c r="A3" s="191"/>
      <c r="B3" s="192"/>
      <c r="C3" s="192"/>
      <c r="D3" s="192"/>
      <c r="E3" s="192"/>
      <c r="F3" s="192"/>
      <c r="G3" s="192"/>
      <c r="H3" s="192"/>
    </row>
    <row r="4" spans="1:10" s="62" customFormat="1" ht="15" customHeight="1">
      <c r="A4" s="193"/>
      <c r="B4" s="193"/>
      <c r="C4" s="193"/>
      <c r="D4" s="193"/>
      <c r="E4" s="193"/>
      <c r="F4" s="193"/>
      <c r="G4" s="193"/>
      <c r="H4" s="193"/>
      <c r="I4" s="60"/>
      <c r="J4" s="60"/>
    </row>
    <row r="5" spans="1:10" s="62" customFormat="1" ht="45" customHeight="1" hidden="1">
      <c r="A5" s="194" t="s">
        <v>50</v>
      </c>
      <c r="B5" s="194"/>
      <c r="C5" s="194"/>
      <c r="D5" s="194"/>
      <c r="E5" s="194"/>
      <c r="F5" s="194"/>
      <c r="G5" s="194"/>
      <c r="H5" s="194"/>
      <c r="I5" s="194"/>
      <c r="J5" s="64"/>
    </row>
    <row r="6" spans="1:8" s="63" customFormat="1" ht="15" customHeight="1" hidden="1">
      <c r="A6" s="65"/>
      <c r="B6" s="65"/>
      <c r="C6" s="65"/>
      <c r="D6" s="65"/>
      <c r="E6" s="65"/>
      <c r="F6" s="65"/>
      <c r="G6" s="65"/>
      <c r="H6" s="65"/>
    </row>
    <row r="7" spans="1:9" s="67" customFormat="1" ht="28.5" customHeight="1" hidden="1">
      <c r="A7" s="195" t="s">
        <v>51</v>
      </c>
      <c r="B7" s="196"/>
      <c r="C7" s="196"/>
      <c r="D7" s="195" t="s">
        <v>3</v>
      </c>
      <c r="E7" s="196"/>
      <c r="F7" s="195" t="s">
        <v>52</v>
      </c>
      <c r="G7" s="196"/>
      <c r="H7" s="195" t="s">
        <v>53</v>
      </c>
      <c r="I7" s="195" t="s">
        <v>6</v>
      </c>
    </row>
    <row r="8" spans="1:9" ht="46.5" customHeight="1" hidden="1">
      <c r="A8" s="196"/>
      <c r="B8" s="196"/>
      <c r="C8" s="196"/>
      <c r="D8" s="66" t="s">
        <v>54</v>
      </c>
      <c r="E8" s="66" t="s">
        <v>8</v>
      </c>
      <c r="F8" s="196"/>
      <c r="G8" s="196"/>
      <c r="H8" s="196"/>
      <c r="I8" s="196"/>
    </row>
    <row r="9" spans="1:9" ht="15" customHeight="1" hidden="1">
      <c r="A9" s="197">
        <v>1</v>
      </c>
      <c r="B9" s="197"/>
      <c r="C9" s="197"/>
      <c r="D9" s="68">
        <v>2</v>
      </c>
      <c r="E9" s="68">
        <v>3</v>
      </c>
      <c r="F9" s="197">
        <v>4</v>
      </c>
      <c r="G9" s="197"/>
      <c r="H9" s="68">
        <v>5</v>
      </c>
      <c r="I9" s="68">
        <v>6</v>
      </c>
    </row>
    <row r="10" spans="1:9" s="69" customFormat="1" ht="22.5" customHeight="1" hidden="1">
      <c r="A10" s="198" t="s">
        <v>55</v>
      </c>
      <c r="B10" s="199"/>
      <c r="C10" s="199"/>
      <c r="D10" s="199"/>
      <c r="E10" s="199"/>
      <c r="F10" s="199"/>
      <c r="G10" s="199"/>
      <c r="H10" s="199"/>
      <c r="I10" s="200"/>
    </row>
    <row r="11" spans="1:9" s="69" customFormat="1" ht="15.75" customHeight="1" hidden="1">
      <c r="A11" s="210" t="s">
        <v>56</v>
      </c>
      <c r="B11" s="211"/>
      <c r="C11" s="211"/>
      <c r="D11" s="211"/>
      <c r="E11" s="211"/>
      <c r="F11" s="211"/>
      <c r="G11" s="211"/>
      <c r="H11" s="211"/>
      <c r="I11" s="212"/>
    </row>
    <row r="12" spans="1:9" s="69" customFormat="1" ht="63" hidden="1">
      <c r="A12" s="213" t="s">
        <v>57</v>
      </c>
      <c r="B12" s="214" t="s">
        <v>58</v>
      </c>
      <c r="C12" s="215" t="s">
        <v>58</v>
      </c>
      <c r="D12" s="70" t="s">
        <v>59</v>
      </c>
      <c r="E12" s="71">
        <f>ROUND(0.042*0.771,4)</f>
        <v>0.0324</v>
      </c>
      <c r="F12" s="216">
        <f>'[1]Ванзеват'!D30</f>
        <v>4712.41</v>
      </c>
      <c r="G12" s="217"/>
      <c r="H12" s="72">
        <f>ROUND(F12*E12,2)</f>
        <v>152.68</v>
      </c>
      <c r="I12" s="208" t="s">
        <v>60</v>
      </c>
    </row>
    <row r="13" spans="1:9" s="69" customFormat="1" ht="67.5" customHeight="1" hidden="1">
      <c r="A13" s="218"/>
      <c r="B13" s="219"/>
      <c r="C13" s="220"/>
      <c r="D13" s="73"/>
      <c r="E13" s="74" t="s">
        <v>61</v>
      </c>
      <c r="F13" s="221"/>
      <c r="G13" s="222"/>
      <c r="H13" s="75"/>
      <c r="I13" s="208"/>
    </row>
    <row r="14" spans="1:9" s="69" customFormat="1" ht="63" hidden="1">
      <c r="A14" s="223" t="s">
        <v>62</v>
      </c>
      <c r="B14" s="223" t="s">
        <v>63</v>
      </c>
      <c r="C14" s="223" t="s">
        <v>63</v>
      </c>
      <c r="D14" s="76" t="s">
        <v>59</v>
      </c>
      <c r="E14" s="76">
        <v>0.0249</v>
      </c>
      <c r="F14" s="207">
        <f>F12</f>
        <v>4712.41</v>
      </c>
      <c r="G14" s="207"/>
      <c r="H14" s="77">
        <f>ROUND(F14*E14,2)</f>
        <v>117.34</v>
      </c>
      <c r="I14" s="208"/>
    </row>
    <row r="15" spans="1:9" s="69" customFormat="1" ht="61.5" customHeight="1" hidden="1">
      <c r="A15" s="223" t="s">
        <v>64</v>
      </c>
      <c r="B15" s="223" t="s">
        <v>65</v>
      </c>
      <c r="C15" s="223" t="s">
        <v>65</v>
      </c>
      <c r="D15" s="76" t="s">
        <v>66</v>
      </c>
      <c r="E15" s="76" t="s">
        <v>20</v>
      </c>
      <c r="F15" s="207">
        <f>F12</f>
        <v>4712.41</v>
      </c>
      <c r="G15" s="207"/>
      <c r="H15" s="77"/>
      <c r="I15" s="208"/>
    </row>
    <row r="16" spans="1:8" s="69" customFormat="1" ht="21.75" customHeight="1" hidden="1">
      <c r="A16" s="78"/>
      <c r="B16" s="79"/>
      <c r="C16" s="79"/>
      <c r="D16" s="80"/>
      <c r="E16" s="80"/>
      <c r="F16" s="81"/>
      <c r="G16" s="81"/>
      <c r="H16" s="81"/>
    </row>
    <row r="17" spans="1:10" s="62" customFormat="1" ht="45" customHeight="1">
      <c r="A17" s="194" t="s">
        <v>67</v>
      </c>
      <c r="B17" s="194"/>
      <c r="C17" s="194"/>
      <c r="D17" s="194"/>
      <c r="E17" s="194"/>
      <c r="F17" s="194"/>
      <c r="G17" s="194"/>
      <c r="H17" s="194"/>
      <c r="I17" s="194"/>
      <c r="J17" s="64"/>
    </row>
    <row r="18" spans="1:8" s="63" customFormat="1" ht="15" customHeight="1">
      <c r="A18" s="65"/>
      <c r="B18" s="65"/>
      <c r="C18" s="65"/>
      <c r="D18" s="65"/>
      <c r="E18" s="65"/>
      <c r="F18" s="65"/>
      <c r="G18" s="65"/>
      <c r="H18" s="65"/>
    </row>
    <row r="19" spans="1:9" s="67" customFormat="1" ht="28.5" customHeight="1">
      <c r="A19" s="195" t="s">
        <v>51</v>
      </c>
      <c r="B19" s="196"/>
      <c r="C19" s="196"/>
      <c r="D19" s="195" t="s">
        <v>3</v>
      </c>
      <c r="E19" s="196"/>
      <c r="F19" s="195" t="s">
        <v>52</v>
      </c>
      <c r="G19" s="196"/>
      <c r="H19" s="195" t="s">
        <v>53</v>
      </c>
      <c r="I19" s="195" t="s">
        <v>6</v>
      </c>
    </row>
    <row r="20" spans="1:9" ht="46.5" customHeight="1">
      <c r="A20" s="196"/>
      <c r="B20" s="196"/>
      <c r="C20" s="196"/>
      <c r="D20" s="66" t="s">
        <v>54</v>
      </c>
      <c r="E20" s="66" t="s">
        <v>8</v>
      </c>
      <c r="F20" s="196"/>
      <c r="G20" s="196"/>
      <c r="H20" s="196"/>
      <c r="I20" s="196"/>
    </row>
    <row r="21" spans="1:9" ht="15" customHeight="1">
      <c r="A21" s="197">
        <v>1</v>
      </c>
      <c r="B21" s="197"/>
      <c r="C21" s="197"/>
      <c r="D21" s="68">
        <v>2</v>
      </c>
      <c r="E21" s="68">
        <v>3</v>
      </c>
      <c r="F21" s="197">
        <v>4</v>
      </c>
      <c r="G21" s="197"/>
      <c r="H21" s="68">
        <v>5</v>
      </c>
      <c r="I21" s="68">
        <v>6</v>
      </c>
    </row>
    <row r="22" spans="1:9" s="69" customFormat="1" ht="22.5" customHeight="1">
      <c r="A22" s="198" t="s">
        <v>55</v>
      </c>
      <c r="B22" s="199"/>
      <c r="C22" s="199"/>
      <c r="D22" s="199"/>
      <c r="E22" s="199"/>
      <c r="F22" s="199"/>
      <c r="G22" s="199"/>
      <c r="H22" s="199"/>
      <c r="I22" s="200"/>
    </row>
    <row r="23" spans="1:9" s="69" customFormat="1" ht="15.75" customHeight="1">
      <c r="A23" s="210" t="s">
        <v>56</v>
      </c>
      <c r="B23" s="211"/>
      <c r="C23" s="211"/>
      <c r="D23" s="211"/>
      <c r="E23" s="211"/>
      <c r="F23" s="211"/>
      <c r="G23" s="211"/>
      <c r="H23" s="211"/>
      <c r="I23" s="212"/>
    </row>
    <row r="24" spans="1:9" s="69" customFormat="1" ht="63">
      <c r="A24" s="213" t="s">
        <v>57</v>
      </c>
      <c r="B24" s="214" t="s">
        <v>58</v>
      </c>
      <c r="C24" s="215" t="s">
        <v>58</v>
      </c>
      <c r="D24" s="70" t="s">
        <v>59</v>
      </c>
      <c r="E24" s="71">
        <f>ROUND(0.042*0.76,4)</f>
        <v>0.0319</v>
      </c>
      <c r="F24" s="216">
        <f>'[1]Ванзеват'!D42</f>
        <v>5103.16</v>
      </c>
      <c r="G24" s="217"/>
      <c r="H24" s="72">
        <f>ROUND(F24*E24,2)</f>
        <v>162.79</v>
      </c>
      <c r="I24" s="227" t="s">
        <v>68</v>
      </c>
    </row>
    <row r="25" spans="1:9" s="69" customFormat="1" ht="68.25" customHeight="1">
      <c r="A25" s="218"/>
      <c r="B25" s="219"/>
      <c r="C25" s="220"/>
      <c r="D25" s="73"/>
      <c r="E25" s="74" t="s">
        <v>69</v>
      </c>
      <c r="F25" s="221"/>
      <c r="G25" s="222"/>
      <c r="H25" s="75"/>
      <c r="I25" s="227"/>
    </row>
    <row r="26" spans="1:9" s="69" customFormat="1" ht="70.5" customHeight="1">
      <c r="A26" s="223" t="s">
        <v>62</v>
      </c>
      <c r="B26" s="223" t="s">
        <v>63</v>
      </c>
      <c r="C26" s="223" t="s">
        <v>63</v>
      </c>
      <c r="D26" s="76" t="s">
        <v>59</v>
      </c>
      <c r="E26" s="76">
        <v>0.0249</v>
      </c>
      <c r="F26" s="207">
        <f>F24</f>
        <v>5103.16</v>
      </c>
      <c r="G26" s="207"/>
      <c r="H26" s="77">
        <f>ROUND(F26*E26,2)</f>
        <v>127.07</v>
      </c>
      <c r="I26" s="227"/>
    </row>
    <row r="27" spans="1:9" s="69" customFormat="1" ht="78" customHeight="1">
      <c r="A27" s="223" t="s">
        <v>64</v>
      </c>
      <c r="B27" s="223" t="s">
        <v>65</v>
      </c>
      <c r="C27" s="223" t="s">
        <v>65</v>
      </c>
      <c r="D27" s="76" t="s">
        <v>66</v>
      </c>
      <c r="E27" s="76" t="s">
        <v>20</v>
      </c>
      <c r="F27" s="207">
        <f>F24</f>
        <v>5103.16</v>
      </c>
      <c r="G27" s="207"/>
      <c r="H27" s="77"/>
      <c r="I27" s="227"/>
    </row>
    <row r="28" spans="1:8" s="69" customFormat="1" ht="15.75">
      <c r="A28" s="82"/>
      <c r="B28" s="83"/>
      <c r="C28" s="83"/>
      <c r="D28" s="83"/>
      <c r="E28" s="83"/>
      <c r="F28" s="83"/>
      <c r="G28" s="83"/>
      <c r="H28" s="83"/>
    </row>
    <row r="29" spans="1:8" s="69" customFormat="1" ht="27" customHeight="1">
      <c r="A29" s="228"/>
      <c r="B29" s="228"/>
      <c r="C29" s="228"/>
      <c r="D29" s="228"/>
      <c r="E29" s="228"/>
      <c r="F29" s="228"/>
      <c r="G29" s="228"/>
      <c r="H29" s="228"/>
    </row>
    <row r="30" spans="1:8" s="69" customFormat="1" ht="27" customHeight="1">
      <c r="A30" s="84"/>
      <c r="B30" s="84"/>
      <c r="C30" s="84"/>
      <c r="D30" s="84"/>
      <c r="E30" s="84"/>
      <c r="F30" s="84"/>
      <c r="G30" s="84"/>
      <c r="H30" s="84"/>
    </row>
    <row r="31" spans="1:8" s="69" customFormat="1" ht="27" customHeight="1">
      <c r="A31" s="84"/>
      <c r="B31" s="84"/>
      <c r="C31" s="84"/>
      <c r="D31" s="84"/>
      <c r="E31" s="84"/>
      <c r="F31" s="84"/>
      <c r="G31" s="84"/>
      <c r="H31" s="84"/>
    </row>
    <row r="32" spans="1:8" s="69" customFormat="1" ht="27" customHeight="1">
      <c r="A32" s="84"/>
      <c r="B32" s="84"/>
      <c r="C32" s="84"/>
      <c r="D32" s="84"/>
      <c r="E32" s="84"/>
      <c r="F32" s="84"/>
      <c r="G32" s="84"/>
      <c r="H32" s="84"/>
    </row>
    <row r="33" spans="1:8" s="69" customFormat="1" ht="27" customHeight="1">
      <c r="A33" s="84"/>
      <c r="B33" s="84"/>
      <c r="C33" s="84"/>
      <c r="D33" s="84"/>
      <c r="E33" s="84"/>
      <c r="F33" s="84"/>
      <c r="G33" s="84"/>
      <c r="H33" s="84"/>
    </row>
    <row r="34" spans="1:8" s="69" customFormat="1" ht="22.5" customHeight="1">
      <c r="A34" s="85"/>
      <c r="B34" s="86"/>
      <c r="C34" s="86"/>
      <c r="D34" s="86"/>
      <c r="E34" s="86"/>
      <c r="F34" s="86"/>
      <c r="G34" s="86"/>
      <c r="H34" s="86"/>
    </row>
    <row r="35" spans="1:8" s="69" customFormat="1" ht="11.25" customHeight="1">
      <c r="A35" s="85"/>
      <c r="B35" s="86"/>
      <c r="C35" s="86"/>
      <c r="D35" s="86"/>
      <c r="E35" s="86"/>
      <c r="F35" s="86"/>
      <c r="G35" s="86"/>
      <c r="H35" s="86"/>
    </row>
    <row r="36" spans="1:9" s="69" customFormat="1" ht="15.75" customHeight="1">
      <c r="A36" s="229"/>
      <c r="B36" s="229"/>
      <c r="C36" s="229"/>
      <c r="D36" s="229"/>
      <c r="E36" s="86"/>
      <c r="F36" s="86"/>
      <c r="G36" s="86"/>
      <c r="H36" s="86"/>
      <c r="I36" s="88"/>
    </row>
    <row r="37" spans="1:9" s="69" customFormat="1" ht="9" customHeight="1">
      <c r="A37" s="87"/>
      <c r="B37" s="87"/>
      <c r="C37" s="87"/>
      <c r="D37" s="87"/>
      <c r="E37" s="86"/>
      <c r="F37" s="86"/>
      <c r="G37" s="86"/>
      <c r="H37" s="86"/>
      <c r="I37" s="88"/>
    </row>
    <row r="38" spans="1:9" s="90" customFormat="1" ht="15.75" customHeight="1">
      <c r="A38" s="229"/>
      <c r="B38" s="229"/>
      <c r="C38" s="229"/>
      <c r="D38" s="229"/>
      <c r="E38" s="86"/>
      <c r="F38" s="86"/>
      <c r="G38" s="86"/>
      <c r="H38" s="86"/>
      <c r="I38" s="89"/>
    </row>
    <row r="39" spans="1:9" s="90" customFormat="1" ht="10.5" customHeight="1">
      <c r="A39" s="87"/>
      <c r="B39" s="87"/>
      <c r="C39" s="87"/>
      <c r="D39" s="87"/>
      <c r="E39" s="86"/>
      <c r="F39" s="86"/>
      <c r="G39" s="86"/>
      <c r="H39" s="86"/>
      <c r="I39" s="89"/>
    </row>
    <row r="40" spans="1:9" s="90" customFormat="1" ht="21" customHeight="1">
      <c r="A40" s="229"/>
      <c r="B40" s="229"/>
      <c r="C40" s="229"/>
      <c r="D40" s="229"/>
      <c r="E40" s="86"/>
      <c r="F40" s="86"/>
      <c r="G40" s="86"/>
      <c r="H40" s="86"/>
      <c r="I40" s="89"/>
    </row>
    <row r="41" spans="1:9" s="90" customFormat="1" ht="9" customHeight="1">
      <c r="A41" s="87"/>
      <c r="B41" s="87"/>
      <c r="C41" s="87"/>
      <c r="D41" s="87"/>
      <c r="E41" s="86"/>
      <c r="F41" s="86"/>
      <c r="G41" s="86"/>
      <c r="H41" s="86"/>
      <c r="I41" s="89"/>
    </row>
    <row r="42" spans="1:8" s="90" customFormat="1" ht="21.75" customHeight="1">
      <c r="A42" s="229"/>
      <c r="B42" s="229"/>
      <c r="C42" s="229"/>
      <c r="D42" s="229"/>
      <c r="E42" s="86"/>
      <c r="F42" s="86"/>
      <c r="G42" s="86"/>
      <c r="H42" s="86"/>
    </row>
    <row r="43" spans="1:17" s="90" customFormat="1" ht="32.25" customHeight="1">
      <c r="A43" s="230"/>
      <c r="B43" s="231"/>
      <c r="C43" s="231"/>
      <c r="D43" s="230"/>
      <c r="E43" s="231"/>
      <c r="F43" s="230"/>
      <c r="G43" s="231"/>
      <c r="H43" s="230"/>
      <c r="Q43" s="89"/>
    </row>
    <row r="44" spans="1:17" s="90" customFormat="1" ht="17.25" customHeight="1">
      <c r="A44" s="231"/>
      <c r="B44" s="231"/>
      <c r="C44" s="231"/>
      <c r="D44" s="91"/>
      <c r="E44" s="91"/>
      <c r="F44" s="231"/>
      <c r="G44" s="231"/>
      <c r="H44" s="231"/>
      <c r="Q44" s="89"/>
    </row>
    <row r="45" spans="1:17" s="90" customFormat="1" ht="33" customHeight="1">
      <c r="A45" s="232"/>
      <c r="B45" s="232"/>
      <c r="C45" s="232"/>
      <c r="D45" s="80"/>
      <c r="E45" s="80"/>
      <c r="F45" s="232"/>
      <c r="G45" s="232"/>
      <c r="H45" s="80"/>
      <c r="Q45" s="89"/>
    </row>
    <row r="46" spans="1:17" s="90" customFormat="1" ht="33" customHeight="1">
      <c r="A46" s="92"/>
      <c r="B46" s="93"/>
      <c r="C46" s="93"/>
      <c r="D46" s="94"/>
      <c r="E46" s="95"/>
      <c r="F46" s="96"/>
      <c r="G46" s="97"/>
      <c r="H46" s="96"/>
      <c r="Q46" s="89"/>
    </row>
    <row r="47" spans="1:17" s="90" customFormat="1" ht="60.75" customHeight="1">
      <c r="A47" s="233"/>
      <c r="B47" s="234"/>
      <c r="C47" s="234"/>
      <c r="D47" s="230"/>
      <c r="E47" s="91"/>
      <c r="F47" s="236"/>
      <c r="G47" s="237"/>
      <c r="H47" s="96"/>
      <c r="Q47" s="89"/>
    </row>
    <row r="48" spans="1:17" s="90" customFormat="1" ht="31.5" customHeight="1">
      <c r="A48" s="238"/>
      <c r="B48" s="238"/>
      <c r="C48" s="238"/>
      <c r="D48" s="235"/>
      <c r="E48" s="99"/>
      <c r="F48" s="237"/>
      <c r="G48" s="237"/>
      <c r="H48" s="96"/>
      <c r="Q48" s="89"/>
    </row>
    <row r="49" spans="1:8" s="90" customFormat="1" ht="43.5" customHeight="1">
      <c r="A49" s="239"/>
      <c r="B49" s="234"/>
      <c r="C49" s="234"/>
      <c r="D49" s="235"/>
      <c r="E49" s="99"/>
      <c r="F49" s="237"/>
      <c r="G49" s="237"/>
      <c r="H49" s="96"/>
    </row>
    <row r="50" spans="1:8" s="90" customFormat="1" ht="30.75" customHeight="1">
      <c r="A50" s="238"/>
      <c r="B50" s="234"/>
      <c r="C50" s="234"/>
      <c r="D50" s="100"/>
      <c r="E50" s="80"/>
      <c r="F50" s="236"/>
      <c r="G50" s="236"/>
      <c r="H50" s="96"/>
    </row>
    <row r="51" spans="1:8" s="90" customFormat="1" ht="30.75" customHeight="1">
      <c r="A51" s="240"/>
      <c r="B51" s="241"/>
      <c r="C51" s="241"/>
      <c r="D51" s="242"/>
      <c r="E51" s="242"/>
      <c r="F51" s="242"/>
      <c r="G51" s="242"/>
      <c r="H51" s="242"/>
    </row>
    <row r="52" spans="1:8" s="90" customFormat="1" ht="12" customHeight="1">
      <c r="A52" s="233"/>
      <c r="B52" s="234"/>
      <c r="C52" s="234"/>
      <c r="D52" s="230"/>
      <c r="E52" s="80"/>
      <c r="F52" s="236"/>
      <c r="G52" s="236"/>
      <c r="H52" s="96"/>
    </row>
    <row r="53" spans="1:8" s="90" customFormat="1" ht="12" customHeight="1">
      <c r="A53" s="238"/>
      <c r="B53" s="238"/>
      <c r="C53" s="238"/>
      <c r="D53" s="235"/>
      <c r="E53" s="80"/>
      <c r="F53" s="237"/>
      <c r="G53" s="237"/>
      <c r="H53" s="96"/>
    </row>
    <row r="54" spans="1:8" s="101" customFormat="1" ht="15.75">
      <c r="A54" s="239"/>
      <c r="B54" s="234"/>
      <c r="C54" s="234"/>
      <c r="D54" s="235"/>
      <c r="E54" s="80"/>
      <c r="F54" s="237"/>
      <c r="G54" s="237"/>
      <c r="H54" s="96"/>
    </row>
    <row r="55" spans="1:8" ht="15.75">
      <c r="A55" s="238"/>
      <c r="B55" s="234"/>
      <c r="C55" s="234"/>
      <c r="D55" s="100"/>
      <c r="E55" s="80"/>
      <c r="F55" s="236"/>
      <c r="G55" s="236"/>
      <c r="H55" s="96"/>
    </row>
    <row r="56" spans="1:8" ht="15.75">
      <c r="A56" s="244"/>
      <c r="B56" s="242"/>
      <c r="C56" s="242"/>
      <c r="D56" s="98"/>
      <c r="E56" s="91"/>
      <c r="F56" s="236"/>
      <c r="G56" s="236"/>
      <c r="H56" s="96"/>
    </row>
    <row r="57" spans="1:8" ht="15.75">
      <c r="A57" s="240"/>
      <c r="B57" s="245"/>
      <c r="C57" s="245"/>
      <c r="D57" s="98"/>
      <c r="E57" s="99"/>
      <c r="F57" s="236"/>
      <c r="G57" s="236"/>
      <c r="H57" s="96"/>
    </row>
    <row r="58" spans="1:8" ht="15">
      <c r="A58" s="243"/>
      <c r="B58" s="234"/>
      <c r="C58" s="234"/>
      <c r="D58" s="80"/>
      <c r="E58" s="80"/>
      <c r="F58" s="236"/>
      <c r="G58" s="236"/>
      <c r="H58" s="96"/>
    </row>
    <row r="59" spans="1:8" ht="15.75">
      <c r="A59" s="95"/>
      <c r="B59" s="94"/>
      <c r="C59" s="94"/>
      <c r="D59" s="80"/>
      <c r="E59" s="80"/>
      <c r="F59" s="102"/>
      <c r="G59" s="102"/>
      <c r="H59" s="102"/>
    </row>
    <row r="60" spans="1:8" ht="15.75">
      <c r="A60" s="95"/>
      <c r="B60" s="94"/>
      <c r="C60" s="94"/>
      <c r="D60" s="80"/>
      <c r="E60" s="80"/>
      <c r="F60" s="102"/>
      <c r="G60" s="102"/>
      <c r="H60" s="102"/>
    </row>
    <row r="61" spans="1:8" ht="15">
      <c r="A61" s="103"/>
      <c r="B61" s="103"/>
      <c r="C61" s="103"/>
      <c r="D61" s="103"/>
      <c r="E61" s="103"/>
      <c r="F61" s="103"/>
      <c r="G61" s="103"/>
      <c r="H61" s="103"/>
    </row>
  </sheetData>
  <sheetProtection/>
  <mergeCells count="72">
    <mergeCell ref="A58:C58"/>
    <mergeCell ref="F58:G58"/>
    <mergeCell ref="A55:C55"/>
    <mergeCell ref="F55:G55"/>
    <mergeCell ref="A56:C56"/>
    <mergeCell ref="F56:G56"/>
    <mergeCell ref="A57:C57"/>
    <mergeCell ref="F57:G57"/>
    <mergeCell ref="A50:C50"/>
    <mergeCell ref="F50:G50"/>
    <mergeCell ref="A51:H51"/>
    <mergeCell ref="A52:C52"/>
    <mergeCell ref="D52:D54"/>
    <mergeCell ref="F52:G54"/>
    <mergeCell ref="A53:C53"/>
    <mergeCell ref="A54:C54"/>
    <mergeCell ref="A45:C45"/>
    <mergeCell ref="F45:G45"/>
    <mergeCell ref="A47:C47"/>
    <mergeCell ref="D47:D49"/>
    <mergeCell ref="F47:G49"/>
    <mergeCell ref="A48:C48"/>
    <mergeCell ref="A49:C49"/>
    <mergeCell ref="A40:D40"/>
    <mergeCell ref="A42:D42"/>
    <mergeCell ref="A43:C44"/>
    <mergeCell ref="D43:E43"/>
    <mergeCell ref="F43:G44"/>
    <mergeCell ref="H43:H44"/>
    <mergeCell ref="F26:G26"/>
    <mergeCell ref="A27:C27"/>
    <mergeCell ref="F27:G27"/>
    <mergeCell ref="A29:H29"/>
    <mergeCell ref="A36:D36"/>
    <mergeCell ref="A38:D38"/>
    <mergeCell ref="A21:C21"/>
    <mergeCell ref="F21:G21"/>
    <mergeCell ref="A22:I22"/>
    <mergeCell ref="A23:I23"/>
    <mergeCell ref="A24:C24"/>
    <mergeCell ref="F24:G24"/>
    <mergeCell ref="I24:I27"/>
    <mergeCell ref="A25:C25"/>
    <mergeCell ref="F25:G25"/>
    <mergeCell ref="A26:C26"/>
    <mergeCell ref="F14:G14"/>
    <mergeCell ref="A15:C15"/>
    <mergeCell ref="F15:G15"/>
    <mergeCell ref="A17:I17"/>
    <mergeCell ref="A19:C20"/>
    <mergeCell ref="D19:E19"/>
    <mergeCell ref="F19:G20"/>
    <mergeCell ref="H19:H20"/>
    <mergeCell ref="I19:I20"/>
    <mergeCell ref="A9:C9"/>
    <mergeCell ref="F9:G9"/>
    <mergeCell ref="A10:I10"/>
    <mergeCell ref="A11:I11"/>
    <mergeCell ref="A12:C12"/>
    <mergeCell ref="F12:G12"/>
    <mergeCell ref="I12:I15"/>
    <mergeCell ref="A13:C13"/>
    <mergeCell ref="F13:G13"/>
    <mergeCell ref="A14:C14"/>
    <mergeCell ref="A3:H3"/>
    <mergeCell ref="A4:H4"/>
    <mergeCell ref="A5:I5"/>
    <mergeCell ref="A7:C8"/>
    <mergeCell ref="D7:E7"/>
    <mergeCell ref="F7:G8"/>
    <mergeCell ref="H7:H8"/>
    <mergeCell ref="I7:I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61"/>
  <sheetViews>
    <sheetView view="pageBreakPreview" zoomScaleSheetLayoutView="100" zoomScalePageLayoutView="0" workbookViewId="0" topLeftCell="A1">
      <selection activeCell="A38" sqref="A38"/>
    </sheetView>
  </sheetViews>
  <sheetFormatPr defaultColWidth="9.140625" defaultRowHeight="15"/>
  <cols>
    <col min="1" max="1" width="41.00390625" style="114" customWidth="1"/>
    <col min="2" max="2" width="11.57421875" style="114" customWidth="1"/>
    <col min="3" max="3" width="19.421875" style="114" customWidth="1"/>
    <col min="4" max="4" width="16.421875" style="114" customWidth="1"/>
    <col min="5" max="5" width="23.140625" style="114" customWidth="1"/>
    <col min="6" max="6" width="18.57421875" style="115" customWidth="1"/>
    <col min="7" max="7" width="11.28125" style="114" customWidth="1"/>
    <col min="8" max="16384" width="9.140625" style="114" customWidth="1"/>
  </cols>
  <sheetData>
    <row r="1" spans="1:6" s="110" customFormat="1" ht="15.75">
      <c r="A1" s="54" t="s">
        <v>48</v>
      </c>
      <c r="B1" s="55"/>
      <c r="C1" s="56"/>
      <c r="F1" s="111"/>
    </row>
    <row r="2" spans="1:6" s="110" customFormat="1" ht="15.75">
      <c r="A2" s="59" t="s">
        <v>49</v>
      </c>
      <c r="B2" s="60"/>
      <c r="C2" s="61"/>
      <c r="F2" s="112"/>
    </row>
    <row r="3" s="110" customFormat="1" ht="15">
      <c r="F3" s="112"/>
    </row>
    <row r="4" spans="1:10" s="110" customFormat="1" ht="65.25" customHeight="1">
      <c r="A4" s="246" t="s">
        <v>89</v>
      </c>
      <c r="B4" s="246"/>
      <c r="C4" s="246"/>
      <c r="D4" s="246"/>
      <c r="E4" s="246"/>
      <c r="F4" s="246"/>
      <c r="G4" s="113"/>
      <c r="H4" s="113"/>
      <c r="I4" s="113"/>
      <c r="J4" s="113"/>
    </row>
    <row r="7" spans="1:5" ht="11.25" customHeight="1">
      <c r="A7" s="116"/>
      <c r="B7" s="116"/>
      <c r="C7" s="116"/>
      <c r="D7" s="116"/>
      <c r="E7" s="116"/>
    </row>
    <row r="8" spans="1:7" s="119" customFormat="1" ht="18" customHeight="1">
      <c r="A8" s="247" t="s">
        <v>51</v>
      </c>
      <c r="B8" s="247" t="s">
        <v>3</v>
      </c>
      <c r="C8" s="247"/>
      <c r="D8" s="247" t="s">
        <v>90</v>
      </c>
      <c r="E8" s="247" t="s">
        <v>91</v>
      </c>
      <c r="F8" s="248" t="s">
        <v>6</v>
      </c>
      <c r="G8" s="118"/>
    </row>
    <row r="9" spans="1:7" s="119" customFormat="1" ht="31.5" customHeight="1">
      <c r="A9" s="247"/>
      <c r="B9" s="117" t="s">
        <v>7</v>
      </c>
      <c r="C9" s="117" t="s">
        <v>8</v>
      </c>
      <c r="D9" s="247"/>
      <c r="E9" s="247"/>
      <c r="F9" s="248"/>
      <c r="G9" s="118"/>
    </row>
    <row r="10" spans="1:7" s="122" customFormat="1" ht="12" customHeight="1">
      <c r="A10" s="117">
        <v>1</v>
      </c>
      <c r="B10" s="117">
        <v>2</v>
      </c>
      <c r="C10" s="117">
        <v>3</v>
      </c>
      <c r="D10" s="117">
        <v>4</v>
      </c>
      <c r="E10" s="117" t="s">
        <v>92</v>
      </c>
      <c r="F10" s="120">
        <v>6</v>
      </c>
      <c r="G10" s="121"/>
    </row>
    <row r="11" spans="1:7" ht="79.5" customHeight="1" hidden="1">
      <c r="A11" s="249" t="s">
        <v>93</v>
      </c>
      <c r="B11" s="249"/>
      <c r="C11" s="249"/>
      <c r="D11" s="249"/>
      <c r="E11" s="249"/>
      <c r="F11" s="123" t="s">
        <v>94</v>
      </c>
      <c r="G11" s="124"/>
    </row>
    <row r="12" spans="1:7" ht="19.5" customHeight="1">
      <c r="A12" s="250" t="s">
        <v>95</v>
      </c>
      <c r="B12" s="251"/>
      <c r="C12" s="251"/>
      <c r="D12" s="251"/>
      <c r="E12" s="252"/>
      <c r="F12" s="253" t="s">
        <v>96</v>
      </c>
      <c r="G12" s="124"/>
    </row>
    <row r="13" spans="1:7" ht="121.5" customHeight="1">
      <c r="A13" s="125" t="s">
        <v>72</v>
      </c>
      <c r="B13" s="254" t="s">
        <v>97</v>
      </c>
      <c r="C13" s="126">
        <v>7.014</v>
      </c>
      <c r="D13" s="127">
        <f>'[1]ЖБО'!D28</f>
        <v>73.92</v>
      </c>
      <c r="E13" s="128">
        <f>ROUND(C13*D13,2)</f>
        <v>518.47</v>
      </c>
      <c r="F13" s="253"/>
      <c r="G13" s="124"/>
    </row>
    <row r="14" spans="1:7" ht="94.5" customHeight="1">
      <c r="A14" s="125" t="s">
        <v>87</v>
      </c>
      <c r="B14" s="255"/>
      <c r="C14" s="126">
        <v>5.323</v>
      </c>
      <c r="D14" s="127">
        <f>D13</f>
        <v>73.92</v>
      </c>
      <c r="E14" s="128">
        <f>ROUND(C14*D14,2)</f>
        <v>393.48</v>
      </c>
      <c r="F14" s="253"/>
      <c r="G14" s="124"/>
    </row>
    <row r="15" spans="1:7" ht="94.5" customHeight="1">
      <c r="A15" s="125" t="s">
        <v>98</v>
      </c>
      <c r="B15" s="256"/>
      <c r="C15" s="126">
        <v>3.178</v>
      </c>
      <c r="D15" s="127">
        <f>D13</f>
        <v>73.92</v>
      </c>
      <c r="E15" s="128">
        <f>ROUND(C15*D15,2)</f>
        <v>234.92</v>
      </c>
      <c r="F15" s="253"/>
      <c r="G15" s="124"/>
    </row>
    <row r="16" spans="1:7" ht="94.5" customHeight="1">
      <c r="A16" s="125" t="s">
        <v>77</v>
      </c>
      <c r="B16" s="129"/>
      <c r="C16" s="126">
        <v>3.927</v>
      </c>
      <c r="D16" s="127">
        <f>D15</f>
        <v>73.92</v>
      </c>
      <c r="E16" s="128">
        <f>ROUND(C16*D16,2)</f>
        <v>290.28</v>
      </c>
      <c r="F16" s="253"/>
      <c r="G16" s="124"/>
    </row>
    <row r="17" spans="1:7" ht="75">
      <c r="A17" s="130" t="s">
        <v>99</v>
      </c>
      <c r="B17" s="131" t="s">
        <v>100</v>
      </c>
      <c r="C17" s="126" t="s">
        <v>101</v>
      </c>
      <c r="D17" s="127">
        <f>D13</f>
        <v>73.92</v>
      </c>
      <c r="E17" s="128"/>
      <c r="F17" s="253"/>
      <c r="G17" s="124"/>
    </row>
    <row r="18" spans="1:6" ht="18.75" customHeight="1">
      <c r="A18" s="132"/>
      <c r="B18" s="132"/>
      <c r="C18" s="132"/>
      <c r="D18" s="133"/>
      <c r="E18" s="134"/>
      <c r="F18" s="135"/>
    </row>
    <row r="19" spans="1:6" s="136" customFormat="1" ht="36" customHeight="1">
      <c r="A19" s="257" t="str">
        <f>'[1]ЖБО'!A34</f>
        <v>2. Установить плату за вывоз жидких бытовых отходов для частного сектора с.п. Полноват в размере 200,77 рублей (с учетом НДС) за 1 м3.</v>
      </c>
      <c r="B19" s="257"/>
      <c r="C19" s="257"/>
      <c r="D19" s="257"/>
      <c r="E19" s="257"/>
      <c r="F19" s="257"/>
    </row>
    <row r="20" spans="1:6" s="136" customFormat="1" ht="15">
      <c r="A20" s="258"/>
      <c r="B20" s="258"/>
      <c r="C20" s="258"/>
      <c r="D20" s="258"/>
      <c r="E20" s="258"/>
      <c r="F20" s="137"/>
    </row>
    <row r="21" spans="1:6" s="136" customFormat="1" ht="15">
      <c r="A21" s="138"/>
      <c r="D21" s="139"/>
      <c r="E21" s="139"/>
      <c r="F21" s="140"/>
    </row>
    <row r="22" spans="4:6" s="136" customFormat="1" ht="15">
      <c r="D22" s="139"/>
      <c r="E22" s="139"/>
      <c r="F22" s="140"/>
    </row>
    <row r="23" spans="4:6" s="136" customFormat="1" ht="15">
      <c r="D23" s="139"/>
      <c r="E23" s="139"/>
      <c r="F23" s="140"/>
    </row>
    <row r="24" spans="1:6" ht="15">
      <c r="A24" s="136"/>
      <c r="D24" s="124"/>
      <c r="E24" s="124"/>
      <c r="F24" s="141"/>
    </row>
    <row r="25" spans="1:6" ht="15">
      <c r="A25" s="136"/>
      <c r="D25" s="124"/>
      <c r="E25" s="124"/>
      <c r="F25" s="141"/>
    </row>
    <row r="26" spans="1:6" ht="15">
      <c r="A26" s="136"/>
      <c r="D26" s="124"/>
      <c r="E26" s="124"/>
      <c r="F26" s="141"/>
    </row>
    <row r="27" spans="4:6" ht="15">
      <c r="D27" s="124"/>
      <c r="E27" s="124"/>
      <c r="F27" s="141"/>
    </row>
    <row r="28" spans="4:6" ht="15">
      <c r="D28" s="124"/>
      <c r="E28" s="124"/>
      <c r="F28" s="141"/>
    </row>
    <row r="29" spans="4:6" ht="15">
      <c r="D29" s="124"/>
      <c r="E29" s="124"/>
      <c r="F29" s="141"/>
    </row>
    <row r="30" spans="4:6" ht="15">
      <c r="D30" s="124"/>
      <c r="E30" s="124"/>
      <c r="F30" s="141"/>
    </row>
    <row r="31" spans="4:6" ht="15">
      <c r="D31" s="124"/>
      <c r="E31" s="124"/>
      <c r="F31" s="141"/>
    </row>
    <row r="35" spans="1:7" ht="15">
      <c r="A35" s="110"/>
      <c r="B35" s="110"/>
      <c r="C35" s="110"/>
      <c r="D35" s="110"/>
      <c r="E35" s="110"/>
      <c r="F35" s="112"/>
      <c r="G35" s="110"/>
    </row>
    <row r="40" spans="4:6" ht="15">
      <c r="D40" s="110"/>
      <c r="E40" s="110"/>
      <c r="F40" s="112"/>
    </row>
    <row r="41" spans="4:6" ht="15">
      <c r="D41" s="110"/>
      <c r="E41" s="110"/>
      <c r="F41" s="112"/>
    </row>
    <row r="42" spans="4:6" ht="15">
      <c r="D42" s="110"/>
      <c r="E42" s="110"/>
      <c r="F42" s="112"/>
    </row>
    <row r="44" spans="1:6" ht="15">
      <c r="A44" s="110"/>
      <c r="B44" s="110"/>
      <c r="C44" s="110"/>
      <c r="D44" s="110"/>
      <c r="E44" s="110"/>
      <c r="F44" s="112"/>
    </row>
    <row r="48" spans="4:6" ht="15">
      <c r="D48" s="110"/>
      <c r="E48" s="110"/>
      <c r="F48" s="112"/>
    </row>
    <row r="49" spans="4:6" ht="15">
      <c r="D49" s="110"/>
      <c r="E49" s="110"/>
      <c r="F49" s="112"/>
    </row>
    <row r="55" spans="4:6" ht="15">
      <c r="D55" s="110"/>
      <c r="E55" s="110"/>
      <c r="F55" s="112"/>
    </row>
    <row r="60" spans="4:6" ht="15">
      <c r="D60" s="110"/>
      <c r="E60" s="110"/>
      <c r="F60" s="112"/>
    </row>
    <row r="61" spans="7:8" ht="15">
      <c r="G61" s="110"/>
      <c r="H61" s="110"/>
    </row>
  </sheetData>
  <sheetProtection/>
  <mergeCells count="12">
    <mergeCell ref="A11:E11"/>
    <mergeCell ref="A12:E12"/>
    <mergeCell ref="F12:F17"/>
    <mergeCell ref="B13:B15"/>
    <mergeCell ref="A19:F19"/>
    <mergeCell ref="A20:E20"/>
    <mergeCell ref="A4:F4"/>
    <mergeCell ref="A8:A9"/>
    <mergeCell ref="B8:C8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59"/>
  <sheetViews>
    <sheetView view="pageBreakPreview" zoomScale="80" zoomScaleSheetLayoutView="80" zoomScalePageLayoutView="0" workbookViewId="0" topLeftCell="A1">
      <selection activeCell="M16" sqref="M16"/>
    </sheetView>
  </sheetViews>
  <sheetFormatPr defaultColWidth="8.8515625" defaultRowHeight="15"/>
  <cols>
    <col min="1" max="2" width="8.8515625" style="61" customWidth="1"/>
    <col min="3" max="3" width="20.8515625" style="61" customWidth="1"/>
    <col min="4" max="8" width="15.7109375" style="61" customWidth="1"/>
    <col min="9" max="9" width="26.8515625" style="61" customWidth="1"/>
    <col min="10" max="16384" width="8.8515625" style="61" customWidth="1"/>
  </cols>
  <sheetData>
    <row r="1" spans="1:10" s="261" customFormat="1" ht="13.5" customHeight="1">
      <c r="A1" s="259" t="s">
        <v>48</v>
      </c>
      <c r="B1" s="260"/>
      <c r="C1" s="56"/>
      <c r="D1" s="56"/>
      <c r="E1" s="260"/>
      <c r="F1" s="111"/>
      <c r="G1" s="111"/>
      <c r="H1" s="260"/>
      <c r="I1" s="111"/>
      <c r="J1" s="260"/>
    </row>
    <row r="2" spans="1:10" s="264" customFormat="1" ht="15">
      <c r="A2" s="262" t="s">
        <v>49</v>
      </c>
      <c r="B2" s="263"/>
      <c r="C2" s="61"/>
      <c r="D2" s="61"/>
      <c r="E2" s="263"/>
      <c r="F2" s="263"/>
      <c r="G2" s="263"/>
      <c r="H2" s="263"/>
      <c r="I2" s="263"/>
      <c r="J2" s="263"/>
    </row>
    <row r="3" spans="1:8" s="267" customFormat="1" ht="15">
      <c r="A3" s="265"/>
      <c r="B3" s="266"/>
      <c r="C3" s="266"/>
      <c r="D3" s="266"/>
      <c r="E3" s="266"/>
      <c r="F3" s="266"/>
      <c r="G3" s="266"/>
      <c r="H3" s="266"/>
    </row>
    <row r="4" spans="1:8" s="69" customFormat="1" ht="21.75" customHeight="1">
      <c r="A4" s="268"/>
      <c r="B4" s="79"/>
      <c r="C4" s="79"/>
      <c r="D4" s="143"/>
      <c r="E4" s="143"/>
      <c r="F4" s="269"/>
      <c r="G4" s="269"/>
      <c r="H4" s="269"/>
    </row>
    <row r="5" spans="1:10" s="264" customFormat="1" ht="45" customHeight="1">
      <c r="A5" s="246" t="s">
        <v>103</v>
      </c>
      <c r="B5" s="246"/>
      <c r="C5" s="246"/>
      <c r="D5" s="246"/>
      <c r="E5" s="246"/>
      <c r="F5" s="246"/>
      <c r="G5" s="246"/>
      <c r="H5" s="246"/>
      <c r="I5" s="246"/>
      <c r="J5" s="270"/>
    </row>
    <row r="6" spans="1:8" s="267" customFormat="1" ht="15" customHeight="1">
      <c r="A6" s="271"/>
      <c r="B6" s="271"/>
      <c r="C6" s="271"/>
      <c r="D6" s="271"/>
      <c r="E6" s="271"/>
      <c r="F6" s="271"/>
      <c r="G6" s="271"/>
      <c r="H6" s="271"/>
    </row>
    <row r="7" spans="1:9" s="275" customFormat="1" ht="28.5" customHeight="1">
      <c r="A7" s="272" t="s">
        <v>51</v>
      </c>
      <c r="B7" s="273"/>
      <c r="C7" s="274"/>
      <c r="D7" s="196" t="s">
        <v>3</v>
      </c>
      <c r="E7" s="196"/>
      <c r="F7" s="196" t="s">
        <v>52</v>
      </c>
      <c r="G7" s="196"/>
      <c r="H7" s="196" t="s">
        <v>53</v>
      </c>
      <c r="I7" s="196" t="s">
        <v>6</v>
      </c>
    </row>
    <row r="8" spans="1:9" ht="71.25" customHeight="1">
      <c r="A8" s="276"/>
      <c r="B8" s="277"/>
      <c r="C8" s="278"/>
      <c r="D8" s="145" t="s">
        <v>54</v>
      </c>
      <c r="E8" s="145" t="s">
        <v>8</v>
      </c>
      <c r="F8" s="196"/>
      <c r="G8" s="196"/>
      <c r="H8" s="196"/>
      <c r="I8" s="196"/>
    </row>
    <row r="9" spans="1:9" ht="15" customHeight="1">
      <c r="A9" s="279">
        <v>1</v>
      </c>
      <c r="B9" s="280"/>
      <c r="C9" s="281"/>
      <c r="D9" s="282">
        <v>2</v>
      </c>
      <c r="E9" s="282">
        <v>3</v>
      </c>
      <c r="F9" s="283">
        <v>4</v>
      </c>
      <c r="G9" s="283"/>
      <c r="H9" s="282">
        <v>5</v>
      </c>
      <c r="I9" s="282">
        <v>6</v>
      </c>
    </row>
    <row r="10" spans="1:9" s="69" customFormat="1" ht="22.5" customHeight="1">
      <c r="A10" s="284" t="s">
        <v>55</v>
      </c>
      <c r="B10" s="285"/>
      <c r="C10" s="285"/>
      <c r="D10" s="285"/>
      <c r="E10" s="285"/>
      <c r="F10" s="285"/>
      <c r="G10" s="285"/>
      <c r="H10" s="285"/>
      <c r="I10" s="286"/>
    </row>
    <row r="11" spans="1:9" s="69" customFormat="1" ht="22.5" customHeight="1">
      <c r="A11" s="287" t="s">
        <v>71</v>
      </c>
      <c r="B11" s="288"/>
      <c r="C11" s="288"/>
      <c r="D11" s="288"/>
      <c r="E11" s="288"/>
      <c r="F11" s="288"/>
      <c r="G11" s="288"/>
      <c r="H11" s="288"/>
      <c r="I11" s="289"/>
    </row>
    <row r="12" spans="1:9" s="69" customFormat="1" ht="22.5" customHeight="1">
      <c r="A12" s="290" t="str">
        <f>'[2]коммуналка_июль_2015'!A30</f>
        <v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</c>
      <c r="B12" s="291"/>
      <c r="C12" s="292"/>
      <c r="D12" s="293" t="s">
        <v>73</v>
      </c>
      <c r="E12" s="294">
        <f>'[2]коммуналка_июль_2015'!C30</f>
        <v>7.014</v>
      </c>
      <c r="F12" s="295">
        <f>'[2]коммуналка_июль_2015'!D30</f>
        <v>76.51</v>
      </c>
      <c r="G12" s="295"/>
      <c r="H12" s="296">
        <f>ROUND(F12*E12,2)</f>
        <v>536.64</v>
      </c>
      <c r="I12" s="297" t="s">
        <v>104</v>
      </c>
    </row>
    <row r="13" spans="1:9" s="69" customFormat="1" ht="87.75" customHeight="1">
      <c r="A13" s="298"/>
      <c r="B13" s="299"/>
      <c r="C13" s="300"/>
      <c r="D13" s="301"/>
      <c r="E13" s="294"/>
      <c r="F13" s="295"/>
      <c r="G13" s="295"/>
      <c r="H13" s="296"/>
      <c r="I13" s="297"/>
    </row>
    <row r="14" spans="1:9" s="106" customFormat="1" ht="134.25" customHeight="1">
      <c r="A14" s="302" t="str">
        <f>'[2]коммуналка_июль_2015'!A31</f>
        <v>1.2. жилые дома и общежития квартирного типа 1 и 2 этажные  до 1999 года постройки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</c>
      <c r="B14" s="303"/>
      <c r="C14" s="304"/>
      <c r="D14" s="301"/>
      <c r="E14" s="305">
        <v>5.323</v>
      </c>
      <c r="F14" s="295">
        <f>F12</f>
        <v>76.51</v>
      </c>
      <c r="G14" s="295"/>
      <c r="H14" s="306">
        <f>ROUND(E14*F14,2)</f>
        <v>407.26</v>
      </c>
      <c r="I14" s="297"/>
    </row>
    <row r="15" spans="1:9" s="106" customFormat="1" ht="91.5" customHeight="1">
      <c r="A15" s="302" t="str">
        <f>'[2]коммуналка_июль_2015'!A32</f>
        <v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v>
      </c>
      <c r="B15" s="303"/>
      <c r="C15" s="304"/>
      <c r="D15" s="301"/>
      <c r="E15" s="305">
        <v>3.178</v>
      </c>
      <c r="F15" s="295">
        <f>F12</f>
        <v>76.51</v>
      </c>
      <c r="G15" s="295"/>
      <c r="H15" s="306">
        <f>ROUND(E15*F12,2)</f>
        <v>243.15</v>
      </c>
      <c r="I15" s="297"/>
    </row>
    <row r="16" spans="1:9" s="106" customFormat="1" ht="44.25" customHeight="1">
      <c r="A16" s="302" t="str">
        <f>'[2]коммуналка_июль_2015'!A33</f>
        <v>1.4. в жилых домах только с холодным водоснабжением, без канализации</v>
      </c>
      <c r="B16" s="303"/>
      <c r="C16" s="304"/>
      <c r="D16" s="301"/>
      <c r="E16" s="305">
        <v>1.641</v>
      </c>
      <c r="F16" s="295">
        <f>F12</f>
        <v>76.51</v>
      </c>
      <c r="G16" s="295"/>
      <c r="H16" s="306">
        <f>ROUND(E16*F12,2)</f>
        <v>125.55</v>
      </c>
      <c r="I16" s="297"/>
    </row>
    <row r="17" spans="1:9" s="106" customFormat="1" ht="72.75" customHeight="1">
      <c r="A17" s="302" t="str">
        <f>'[2]коммуналка_июль_2015'!A34</f>
        <v>1.5. в жилых домах и общежитиях коридорного типа с блоками душевых на этажах и в секциях, оборудованные различными водонагревательными устройствами</v>
      </c>
      <c r="B17" s="303"/>
      <c r="C17" s="304"/>
      <c r="D17" s="307"/>
      <c r="E17" s="305">
        <v>3.927</v>
      </c>
      <c r="F17" s="295">
        <f>F16</f>
        <v>76.51</v>
      </c>
      <c r="G17" s="295"/>
      <c r="H17" s="306">
        <f>ROUND(E17*F17,2)</f>
        <v>300.45</v>
      </c>
      <c r="I17" s="297"/>
    </row>
    <row r="18" spans="1:9" s="106" customFormat="1" ht="126" customHeight="1">
      <c r="A18" s="302" t="str">
        <f>'[2]коммуналка_июль_2015'!A35</f>
        <v>1.6. потребление холодного водоснабжения на общедомовые нужды для собственников и пользователей жилых и нежилых помещений в многоквартирных домах </v>
      </c>
      <c r="B18" s="303"/>
      <c r="C18" s="304"/>
      <c r="D18" s="308" t="s">
        <v>80</v>
      </c>
      <c r="E18" s="309">
        <v>0.027</v>
      </c>
      <c r="F18" s="295">
        <f>F12</f>
        <v>76.51</v>
      </c>
      <c r="G18" s="295"/>
      <c r="H18" s="306">
        <f>ROUND(E18*F12,2)</f>
        <v>2.07</v>
      </c>
      <c r="I18" s="297"/>
    </row>
    <row r="19" spans="1:9" s="106" customFormat="1" ht="40.5" customHeight="1">
      <c r="A19" s="302" t="str">
        <f>'[2]коммуналка_июль_2015'!A36</f>
        <v>1.7. в жилых домах, оборудованных приборами учета</v>
      </c>
      <c r="B19" s="303"/>
      <c r="C19" s="304"/>
      <c r="D19" s="308" t="s">
        <v>19</v>
      </c>
      <c r="E19" s="305" t="s">
        <v>20</v>
      </c>
      <c r="F19" s="295">
        <f>F12</f>
        <v>76.51</v>
      </c>
      <c r="G19" s="295"/>
      <c r="H19" s="310"/>
      <c r="I19" s="297"/>
    </row>
    <row r="20" spans="1:9" s="69" customFormat="1" ht="15.75" customHeight="1">
      <c r="A20" s="311" t="s">
        <v>83</v>
      </c>
      <c r="B20" s="312"/>
      <c r="C20" s="312"/>
      <c r="D20" s="312"/>
      <c r="E20" s="312"/>
      <c r="F20" s="312"/>
      <c r="G20" s="312"/>
      <c r="H20" s="312"/>
      <c r="I20" s="312"/>
    </row>
    <row r="21" spans="1:9" s="69" customFormat="1" ht="60" customHeight="1">
      <c r="A21" s="313" t="s">
        <v>58</v>
      </c>
      <c r="B21" s="314"/>
      <c r="C21" s="315"/>
      <c r="D21" s="316" t="s">
        <v>105</v>
      </c>
      <c r="E21" s="317">
        <f>ROUND(0.042*0.762,4)</f>
        <v>0.032</v>
      </c>
      <c r="F21" s="318">
        <f>'[2]коммуналка_июль_2015'!D38</f>
        <v>2445.77</v>
      </c>
      <c r="G21" s="319"/>
      <c r="H21" s="320">
        <f>ROUND(F21*E21,2)</f>
        <v>78.26</v>
      </c>
      <c r="I21" s="297" t="s">
        <v>106</v>
      </c>
    </row>
    <row r="22" spans="1:9" s="69" customFormat="1" ht="93" customHeight="1">
      <c r="A22" s="321"/>
      <c r="B22" s="322"/>
      <c r="C22" s="323"/>
      <c r="D22" s="324"/>
      <c r="E22" s="325" t="s">
        <v>107</v>
      </c>
      <c r="F22" s="326"/>
      <c r="G22" s="327"/>
      <c r="H22" s="328"/>
      <c r="I22" s="297"/>
    </row>
    <row r="23" spans="1:9" s="69" customFormat="1" ht="72" customHeight="1">
      <c r="A23" s="302" t="s">
        <v>63</v>
      </c>
      <c r="B23" s="303"/>
      <c r="C23" s="304"/>
      <c r="D23" s="329" t="s">
        <v>105</v>
      </c>
      <c r="E23" s="330">
        <v>0.0249</v>
      </c>
      <c r="F23" s="295">
        <f>F21</f>
        <v>2445.77</v>
      </c>
      <c r="G23" s="295"/>
      <c r="H23" s="331">
        <f>ROUND(F23*E23,2)</f>
        <v>60.9</v>
      </c>
      <c r="I23" s="297"/>
    </row>
    <row r="24" spans="1:9" s="69" customFormat="1" ht="67.5" customHeight="1">
      <c r="A24" s="302" t="s">
        <v>84</v>
      </c>
      <c r="B24" s="303"/>
      <c r="C24" s="304"/>
      <c r="D24" s="329" t="s">
        <v>105</v>
      </c>
      <c r="E24" s="330">
        <v>0.0212</v>
      </c>
      <c r="F24" s="295">
        <f>F21</f>
        <v>2445.77</v>
      </c>
      <c r="G24" s="295"/>
      <c r="H24" s="331">
        <f>ROUND(F24*E24,2)</f>
        <v>51.85</v>
      </c>
      <c r="I24" s="297"/>
    </row>
    <row r="25" spans="1:9" s="69" customFormat="1" ht="87" customHeight="1">
      <c r="A25" s="302" t="s">
        <v>65</v>
      </c>
      <c r="B25" s="303"/>
      <c r="C25" s="304"/>
      <c r="D25" s="329" t="s">
        <v>66</v>
      </c>
      <c r="E25" s="330" t="s">
        <v>20</v>
      </c>
      <c r="F25" s="295">
        <f>F21</f>
        <v>2445.77</v>
      </c>
      <c r="G25" s="295"/>
      <c r="H25" s="331"/>
      <c r="I25" s="297"/>
    </row>
    <row r="26" spans="1:8" s="69" customFormat="1" ht="15">
      <c r="A26" s="82"/>
      <c r="B26" s="332"/>
      <c r="C26" s="332"/>
      <c r="D26" s="332"/>
      <c r="E26" s="332"/>
      <c r="F26" s="332"/>
      <c r="G26" s="332"/>
      <c r="H26" s="332"/>
    </row>
    <row r="27" spans="1:8" s="69" customFormat="1" ht="27" customHeight="1">
      <c r="A27" s="333"/>
      <c r="B27" s="333"/>
      <c r="C27" s="333"/>
      <c r="D27" s="333"/>
      <c r="E27" s="333"/>
      <c r="F27" s="333"/>
      <c r="G27" s="333"/>
      <c r="H27" s="333"/>
    </row>
    <row r="28" spans="1:8" s="69" customFormat="1" ht="27" customHeight="1">
      <c r="A28" s="334"/>
      <c r="B28" s="334"/>
      <c r="C28" s="334"/>
      <c r="D28" s="334"/>
      <c r="E28" s="334"/>
      <c r="F28" s="334"/>
      <c r="G28" s="334"/>
      <c r="H28" s="334"/>
    </row>
    <row r="29" spans="1:8" s="69" customFormat="1" ht="27" customHeight="1">
      <c r="A29" s="334"/>
      <c r="B29" s="334"/>
      <c r="C29" s="334"/>
      <c r="D29" s="334"/>
      <c r="E29" s="334"/>
      <c r="F29" s="334"/>
      <c r="G29" s="334"/>
      <c r="H29" s="334"/>
    </row>
    <row r="30" spans="1:8" s="69" customFormat="1" ht="27" customHeight="1">
      <c r="A30" s="334"/>
      <c r="B30" s="334"/>
      <c r="C30" s="334"/>
      <c r="D30" s="334"/>
      <c r="E30" s="334"/>
      <c r="F30" s="334"/>
      <c r="G30" s="334"/>
      <c r="H30" s="334"/>
    </row>
    <row r="31" spans="1:8" s="69" customFormat="1" ht="27" customHeight="1">
      <c r="A31" s="334"/>
      <c r="B31" s="334"/>
      <c r="C31" s="334"/>
      <c r="D31" s="334"/>
      <c r="E31" s="334"/>
      <c r="F31" s="334"/>
      <c r="G31" s="334"/>
      <c r="H31" s="334"/>
    </row>
    <row r="32" spans="1:8" s="69" customFormat="1" ht="22.5" customHeight="1">
      <c r="A32" s="335"/>
      <c r="B32" s="142"/>
      <c r="C32" s="142"/>
      <c r="D32" s="142"/>
      <c r="E32" s="142"/>
      <c r="F32" s="142"/>
      <c r="G32" s="142"/>
      <c r="H32" s="142"/>
    </row>
    <row r="33" spans="1:8" s="69" customFormat="1" ht="11.25" customHeight="1">
      <c r="A33" s="335"/>
      <c r="B33" s="142"/>
      <c r="C33" s="142"/>
      <c r="D33" s="142"/>
      <c r="E33" s="142"/>
      <c r="F33" s="142"/>
      <c r="G33" s="142"/>
      <c r="H33" s="142"/>
    </row>
    <row r="34" spans="1:9" s="69" customFormat="1" ht="15.75" customHeight="1">
      <c r="A34" s="336"/>
      <c r="B34" s="336"/>
      <c r="C34" s="336"/>
      <c r="D34" s="336"/>
      <c r="E34" s="142"/>
      <c r="F34" s="142"/>
      <c r="G34" s="142"/>
      <c r="H34" s="142"/>
      <c r="I34" s="337"/>
    </row>
    <row r="35" spans="1:9" s="69" customFormat="1" ht="9" customHeight="1">
      <c r="A35" s="338"/>
      <c r="B35" s="338"/>
      <c r="C35" s="338"/>
      <c r="D35" s="338"/>
      <c r="E35" s="142"/>
      <c r="F35" s="142"/>
      <c r="G35" s="142"/>
      <c r="H35" s="142"/>
      <c r="I35" s="337"/>
    </row>
    <row r="36" spans="1:8" s="90" customFormat="1" ht="15.75" customHeight="1">
      <c r="A36" s="336"/>
      <c r="B36" s="336"/>
      <c r="C36" s="336"/>
      <c r="D36" s="336"/>
      <c r="E36" s="142"/>
      <c r="F36" s="142"/>
      <c r="G36" s="142"/>
      <c r="H36" s="142"/>
    </row>
    <row r="37" spans="1:8" s="90" customFormat="1" ht="10.5" customHeight="1">
      <c r="A37" s="338"/>
      <c r="B37" s="338"/>
      <c r="C37" s="338"/>
      <c r="D37" s="338"/>
      <c r="E37" s="142"/>
      <c r="F37" s="142"/>
      <c r="G37" s="142"/>
      <c r="H37" s="142"/>
    </row>
    <row r="38" spans="1:8" s="90" customFormat="1" ht="21" customHeight="1">
      <c r="A38" s="336"/>
      <c r="B38" s="336"/>
      <c r="C38" s="336"/>
      <c r="D38" s="336"/>
      <c r="E38" s="142"/>
      <c r="F38" s="142"/>
      <c r="G38" s="142"/>
      <c r="H38" s="142"/>
    </row>
    <row r="39" spans="1:8" s="90" customFormat="1" ht="9" customHeight="1">
      <c r="A39" s="338"/>
      <c r="B39" s="338"/>
      <c r="C39" s="338"/>
      <c r="D39" s="338"/>
      <c r="E39" s="142"/>
      <c r="F39" s="142"/>
      <c r="G39" s="142"/>
      <c r="H39" s="142"/>
    </row>
    <row r="40" spans="1:8" s="90" customFormat="1" ht="21.75" customHeight="1">
      <c r="A40" s="336"/>
      <c r="B40" s="336"/>
      <c r="C40" s="336"/>
      <c r="D40" s="336"/>
      <c r="E40" s="142"/>
      <c r="F40" s="142"/>
      <c r="G40" s="142"/>
      <c r="H40" s="142"/>
    </row>
    <row r="41" spans="1:8" s="90" customFormat="1" ht="32.25" customHeight="1">
      <c r="A41" s="231"/>
      <c r="B41" s="231"/>
      <c r="C41" s="231"/>
      <c r="D41" s="231"/>
      <c r="E41" s="231"/>
      <c r="F41" s="231"/>
      <c r="G41" s="231"/>
      <c r="H41" s="231"/>
    </row>
    <row r="42" spans="1:8" s="90" customFormat="1" ht="17.25" customHeight="1">
      <c r="A42" s="231"/>
      <c r="B42" s="231"/>
      <c r="C42" s="231"/>
      <c r="D42" s="144"/>
      <c r="E42" s="144"/>
      <c r="F42" s="231"/>
      <c r="G42" s="231"/>
      <c r="H42" s="231"/>
    </row>
    <row r="43" spans="1:8" s="90" customFormat="1" ht="33" customHeight="1">
      <c r="A43" s="237"/>
      <c r="B43" s="237"/>
      <c r="C43" s="237"/>
      <c r="D43" s="143"/>
      <c r="E43" s="143"/>
      <c r="F43" s="237"/>
      <c r="G43" s="237"/>
      <c r="H43" s="143"/>
    </row>
    <row r="44" spans="1:8" s="90" customFormat="1" ht="33" customHeight="1">
      <c r="A44" s="339"/>
      <c r="B44" s="340"/>
      <c r="C44" s="340"/>
      <c r="D44" s="94"/>
      <c r="E44" s="94"/>
      <c r="F44" s="341"/>
      <c r="G44" s="97"/>
      <c r="H44" s="341"/>
    </row>
    <row r="45" spans="1:8" s="90" customFormat="1" ht="60.75" customHeight="1">
      <c r="A45" s="342"/>
      <c r="B45" s="342"/>
      <c r="C45" s="342"/>
      <c r="D45" s="231"/>
      <c r="E45" s="144"/>
      <c r="F45" s="343"/>
      <c r="G45" s="237"/>
      <c r="H45" s="341"/>
    </row>
    <row r="46" spans="1:8" s="90" customFormat="1" ht="31.5" customHeight="1">
      <c r="A46" s="344"/>
      <c r="B46" s="344"/>
      <c r="C46" s="344"/>
      <c r="D46" s="345"/>
      <c r="E46" s="346"/>
      <c r="F46" s="237"/>
      <c r="G46" s="237"/>
      <c r="H46" s="341"/>
    </row>
    <row r="47" spans="1:8" s="90" customFormat="1" ht="43.5" customHeight="1">
      <c r="A47" s="347"/>
      <c r="B47" s="347"/>
      <c r="C47" s="347"/>
      <c r="D47" s="345"/>
      <c r="E47" s="346"/>
      <c r="F47" s="237"/>
      <c r="G47" s="237"/>
      <c r="H47" s="341"/>
    </row>
    <row r="48" spans="1:8" s="90" customFormat="1" ht="30.75" customHeight="1">
      <c r="A48" s="344"/>
      <c r="B48" s="344"/>
      <c r="C48" s="344"/>
      <c r="D48" s="100"/>
      <c r="E48" s="143"/>
      <c r="F48" s="343"/>
      <c r="G48" s="343"/>
      <c r="H48" s="341"/>
    </row>
    <row r="49" spans="1:8" s="90" customFormat="1" ht="30.75" customHeight="1">
      <c r="A49" s="245"/>
      <c r="B49" s="241"/>
      <c r="C49" s="241"/>
      <c r="D49" s="242"/>
      <c r="E49" s="242"/>
      <c r="F49" s="242"/>
      <c r="G49" s="242"/>
      <c r="H49" s="242"/>
    </row>
    <row r="50" spans="1:8" s="90" customFormat="1" ht="12" customHeight="1">
      <c r="A50" s="342"/>
      <c r="B50" s="342"/>
      <c r="C50" s="342"/>
      <c r="D50" s="231"/>
      <c r="E50" s="143"/>
      <c r="F50" s="343"/>
      <c r="G50" s="343"/>
      <c r="H50" s="341"/>
    </row>
    <row r="51" spans="1:8" s="90" customFormat="1" ht="12" customHeight="1">
      <c r="A51" s="344"/>
      <c r="B51" s="344"/>
      <c r="C51" s="344"/>
      <c r="D51" s="345"/>
      <c r="E51" s="143"/>
      <c r="F51" s="237"/>
      <c r="G51" s="237"/>
      <c r="H51" s="341"/>
    </row>
    <row r="52" spans="1:8" s="101" customFormat="1" ht="15">
      <c r="A52" s="347"/>
      <c r="B52" s="347"/>
      <c r="C52" s="347"/>
      <c r="D52" s="345"/>
      <c r="E52" s="143"/>
      <c r="F52" s="237"/>
      <c r="G52" s="237"/>
      <c r="H52" s="341"/>
    </row>
    <row r="53" spans="1:8" ht="15">
      <c r="A53" s="344"/>
      <c r="B53" s="344"/>
      <c r="C53" s="344"/>
      <c r="D53" s="100"/>
      <c r="E53" s="143"/>
      <c r="F53" s="343"/>
      <c r="G53" s="343"/>
      <c r="H53" s="341"/>
    </row>
    <row r="54" spans="1:8" ht="15">
      <c r="A54" s="348"/>
      <c r="B54" s="348"/>
      <c r="C54" s="348"/>
      <c r="D54" s="100"/>
      <c r="E54" s="144"/>
      <c r="F54" s="343"/>
      <c r="G54" s="343"/>
      <c r="H54" s="341"/>
    </row>
    <row r="55" spans="1:8" ht="15">
      <c r="A55" s="245"/>
      <c r="B55" s="245"/>
      <c r="C55" s="245"/>
      <c r="D55" s="100"/>
      <c r="E55" s="346"/>
      <c r="F55" s="343"/>
      <c r="G55" s="343"/>
      <c r="H55" s="341"/>
    </row>
    <row r="56" spans="1:8" ht="14.25">
      <c r="A56" s="234"/>
      <c r="B56" s="234"/>
      <c r="C56" s="234"/>
      <c r="D56" s="143"/>
      <c r="E56" s="143"/>
      <c r="F56" s="343"/>
      <c r="G56" s="343"/>
      <c r="H56" s="341"/>
    </row>
    <row r="57" spans="1:8" ht="15">
      <c r="A57" s="94"/>
      <c r="B57" s="94"/>
      <c r="C57" s="94"/>
      <c r="D57" s="143"/>
      <c r="E57" s="143"/>
      <c r="F57" s="349"/>
      <c r="G57" s="349"/>
      <c r="H57" s="349"/>
    </row>
    <row r="58" spans="1:8" ht="15">
      <c r="A58" s="94"/>
      <c r="B58" s="94"/>
      <c r="C58" s="94"/>
      <c r="D58" s="143"/>
      <c r="E58" s="143"/>
      <c r="F58" s="349"/>
      <c r="G58" s="349"/>
      <c r="H58" s="349"/>
    </row>
    <row r="59" spans="1:8" ht="14.25">
      <c r="A59" s="101"/>
      <c r="B59" s="101"/>
      <c r="C59" s="101"/>
      <c r="D59" s="101"/>
      <c r="E59" s="101"/>
      <c r="F59" s="101"/>
      <c r="G59" s="101"/>
      <c r="H59" s="101"/>
    </row>
  </sheetData>
  <sheetProtection/>
  <mergeCells count="73">
    <mergeCell ref="A56:C56"/>
    <mergeCell ref="F56:G56"/>
    <mergeCell ref="A53:C53"/>
    <mergeCell ref="F53:G53"/>
    <mergeCell ref="A54:C54"/>
    <mergeCell ref="F54:G54"/>
    <mergeCell ref="A55:C55"/>
    <mergeCell ref="F55:G55"/>
    <mergeCell ref="A49:H49"/>
    <mergeCell ref="A50:C50"/>
    <mergeCell ref="D50:D52"/>
    <mergeCell ref="F50:G52"/>
    <mergeCell ref="A51:C51"/>
    <mergeCell ref="A52:C52"/>
    <mergeCell ref="A45:C45"/>
    <mergeCell ref="D45:D47"/>
    <mergeCell ref="F45:G47"/>
    <mergeCell ref="A46:C46"/>
    <mergeCell ref="A47:C47"/>
    <mergeCell ref="A48:C48"/>
    <mergeCell ref="F48:G48"/>
    <mergeCell ref="A40:D40"/>
    <mergeCell ref="A41:C42"/>
    <mergeCell ref="D41:E41"/>
    <mergeCell ref="F41:G42"/>
    <mergeCell ref="H41:H42"/>
    <mergeCell ref="A43:C43"/>
    <mergeCell ref="F43:G43"/>
    <mergeCell ref="A25:C25"/>
    <mergeCell ref="F25:G25"/>
    <mergeCell ref="A27:H27"/>
    <mergeCell ref="A34:D34"/>
    <mergeCell ref="A36:D36"/>
    <mergeCell ref="A38:D38"/>
    <mergeCell ref="A20:I20"/>
    <mergeCell ref="A21:C21"/>
    <mergeCell ref="F21:G21"/>
    <mergeCell ref="I21:I25"/>
    <mergeCell ref="A22:C22"/>
    <mergeCell ref="F22:G22"/>
    <mergeCell ref="A23:C23"/>
    <mergeCell ref="F23:G23"/>
    <mergeCell ref="A24:C24"/>
    <mergeCell ref="F24:G24"/>
    <mergeCell ref="A17:C17"/>
    <mergeCell ref="F17:G17"/>
    <mergeCell ref="A18:C18"/>
    <mergeCell ref="F18:G18"/>
    <mergeCell ref="A19:C19"/>
    <mergeCell ref="F19:G19"/>
    <mergeCell ref="A14:C14"/>
    <mergeCell ref="F14:G14"/>
    <mergeCell ref="A15:C15"/>
    <mergeCell ref="F15:G15"/>
    <mergeCell ref="A16:C16"/>
    <mergeCell ref="F16:G16"/>
    <mergeCell ref="A9:C9"/>
    <mergeCell ref="F9:G9"/>
    <mergeCell ref="A10:I10"/>
    <mergeCell ref="A11:I11"/>
    <mergeCell ref="A12:C13"/>
    <mergeCell ref="D12:D17"/>
    <mergeCell ref="E12:E13"/>
    <mergeCell ref="F12:G13"/>
    <mergeCell ref="H12:H13"/>
    <mergeCell ref="I12:I19"/>
    <mergeCell ref="A3:H3"/>
    <mergeCell ref="A5:I5"/>
    <mergeCell ref="A7:C8"/>
    <mergeCell ref="D7:E7"/>
    <mergeCell ref="F7:G8"/>
    <mergeCell ref="H7:H8"/>
    <mergeCell ref="I7:I8"/>
  </mergeCells>
  <printOptions horizontalCentered="1"/>
  <pageMargins left="0.7874015748031497" right="0.3937007874015748" top="0.3937007874015748" bottom="0.3937007874015748" header="0" footer="0"/>
  <pageSetup fitToHeight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61"/>
  <sheetViews>
    <sheetView tabSelected="1"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41.00390625" style="357" customWidth="1"/>
    <col min="2" max="2" width="11.57421875" style="357" customWidth="1"/>
    <col min="3" max="3" width="21.28125" style="357" customWidth="1"/>
    <col min="4" max="4" width="16.421875" style="357" customWidth="1"/>
    <col min="5" max="5" width="23.140625" style="357" customWidth="1"/>
    <col min="6" max="6" width="24.421875" style="356" customWidth="1"/>
    <col min="7" max="7" width="11.28125" style="357" customWidth="1"/>
    <col min="8" max="16384" width="9.140625" style="357" customWidth="1"/>
  </cols>
  <sheetData>
    <row r="1" spans="1:6" s="350" customFormat="1" ht="15">
      <c r="A1" s="259" t="s">
        <v>48</v>
      </c>
      <c r="F1" s="351"/>
    </row>
    <row r="2" spans="1:6" s="350" customFormat="1" ht="15">
      <c r="A2" s="262" t="s">
        <v>49</v>
      </c>
      <c r="F2" s="352"/>
    </row>
    <row r="3" s="350" customFormat="1" ht="15">
      <c r="F3" s="352"/>
    </row>
    <row r="4" spans="1:10" s="350" customFormat="1" ht="65.25" customHeight="1">
      <c r="A4" s="353" t="s">
        <v>108</v>
      </c>
      <c r="B4" s="353"/>
      <c r="C4" s="353"/>
      <c r="D4" s="353"/>
      <c r="E4" s="353"/>
      <c r="F4" s="353"/>
      <c r="G4" s="354"/>
      <c r="H4" s="354"/>
      <c r="I4" s="354"/>
      <c r="J4" s="354"/>
    </row>
    <row r="7" spans="1:5" ht="11.25" customHeight="1">
      <c r="A7" s="355"/>
      <c r="B7" s="355"/>
      <c r="C7" s="355"/>
      <c r="D7" s="355"/>
      <c r="E7" s="355"/>
    </row>
    <row r="8" spans="1:7" s="361" customFormat="1" ht="18" customHeight="1">
      <c r="A8" s="358" t="s">
        <v>51</v>
      </c>
      <c r="B8" s="358" t="s">
        <v>3</v>
      </c>
      <c r="C8" s="358"/>
      <c r="D8" s="358" t="s">
        <v>90</v>
      </c>
      <c r="E8" s="358" t="s">
        <v>91</v>
      </c>
      <c r="F8" s="359" t="s">
        <v>6</v>
      </c>
      <c r="G8" s="360"/>
    </row>
    <row r="9" spans="1:7" s="361" customFormat="1" ht="31.5" customHeight="1">
      <c r="A9" s="358"/>
      <c r="B9" s="362" t="s">
        <v>7</v>
      </c>
      <c r="C9" s="362" t="s">
        <v>8</v>
      </c>
      <c r="D9" s="358"/>
      <c r="E9" s="358"/>
      <c r="F9" s="359"/>
      <c r="G9" s="360"/>
    </row>
    <row r="10" spans="1:7" s="365" customFormat="1" ht="12" customHeight="1">
      <c r="A10" s="362">
        <v>1</v>
      </c>
      <c r="B10" s="362">
        <v>2</v>
      </c>
      <c r="C10" s="362">
        <v>3</v>
      </c>
      <c r="D10" s="362">
        <v>4</v>
      </c>
      <c r="E10" s="362" t="s">
        <v>92</v>
      </c>
      <c r="F10" s="363">
        <v>6</v>
      </c>
      <c r="G10" s="364"/>
    </row>
    <row r="11" spans="1:7" ht="79.5" customHeight="1" hidden="1">
      <c r="A11" s="366" t="s">
        <v>93</v>
      </c>
      <c r="B11" s="366"/>
      <c r="C11" s="366"/>
      <c r="D11" s="366"/>
      <c r="E11" s="366"/>
      <c r="F11" s="367" t="s">
        <v>94</v>
      </c>
      <c r="G11" s="368"/>
    </row>
    <row r="12" spans="1:7" ht="19.5" customHeight="1">
      <c r="A12" s="369" t="s">
        <v>95</v>
      </c>
      <c r="B12" s="370"/>
      <c r="C12" s="370"/>
      <c r="D12" s="370"/>
      <c r="E12" s="371"/>
      <c r="F12" s="372" t="s">
        <v>109</v>
      </c>
      <c r="G12" s="368"/>
    </row>
    <row r="13" spans="1:7" ht="107.25" customHeight="1">
      <c r="A13" s="373" t="str">
        <f>'[2]жбо_июль_2015'!A27</f>
        <v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</c>
      <c r="B13" s="374" t="s">
        <v>97</v>
      </c>
      <c r="C13" s="126">
        <f>'[2]жбо_июль_2015'!C27</f>
        <v>7.014</v>
      </c>
      <c r="D13" s="375">
        <f>'[2]стоки_2_приказ_старый'!D27</f>
        <v>71.06</v>
      </c>
      <c r="E13" s="128">
        <f>ROUND(C13*D13,2)</f>
        <v>498.41</v>
      </c>
      <c r="F13" s="372"/>
      <c r="G13" s="368"/>
    </row>
    <row r="14" spans="1:7" ht="108" customHeight="1">
      <c r="A14" s="373" t="str">
        <f>'[2]жбо_июль_2015'!A28</f>
        <v>1.2. жилые дома и общежития квартирного типа 1 и 2 этажные  до 1999 года постройки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v>
      </c>
      <c r="B14" s="374"/>
      <c r="C14" s="126">
        <f>'[2]жбо_июль_2015'!C28</f>
        <v>5.323</v>
      </c>
      <c r="D14" s="375">
        <f>D13</f>
        <v>71.06</v>
      </c>
      <c r="E14" s="128">
        <f>ROUND(C14*D14,2)</f>
        <v>378.25</v>
      </c>
      <c r="F14" s="372"/>
      <c r="G14" s="368"/>
    </row>
    <row r="15" spans="1:7" ht="82.5" customHeight="1">
      <c r="A15" s="373" t="str">
        <f>'[2]жбо_июль_2015'!A29</f>
        <v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v>
      </c>
      <c r="B15" s="374"/>
      <c r="C15" s="126">
        <f>'[2]жбо_июль_2015'!C29</f>
        <v>3.178</v>
      </c>
      <c r="D15" s="375">
        <f>D14</f>
        <v>71.06</v>
      </c>
      <c r="E15" s="128">
        <f>ROUND(C15*D15,2)</f>
        <v>225.83</v>
      </c>
      <c r="F15" s="372"/>
      <c r="G15" s="368"/>
    </row>
    <row r="16" spans="1:7" ht="82.5" customHeight="1">
      <c r="A16" s="373" t="str">
        <f>'[2]жбо_июль_2015'!A30</f>
        <v>1.4. в жилых домах и общежитиях коридорного типа с блоками душевых на этажах и в секциях, оборудованные различными водонагревательными устройствами</v>
      </c>
      <c r="B16" s="376"/>
      <c r="C16" s="126">
        <f>'[2]жбо_июль_2015'!C30</f>
        <v>3.927</v>
      </c>
      <c r="D16" s="375">
        <f>D14</f>
        <v>71.06</v>
      </c>
      <c r="E16" s="128">
        <f>ROUND(C16*D16,2)</f>
        <v>279.05</v>
      </c>
      <c r="F16" s="372"/>
      <c r="G16" s="368"/>
    </row>
    <row r="17" spans="1:7" ht="65.25" customHeight="1">
      <c r="A17" s="373" t="str">
        <f>'[2]жбо_июль_2015'!A31</f>
        <v>1.5.  в домах, оборудованных приборами учета</v>
      </c>
      <c r="B17" s="377" t="s">
        <v>100</v>
      </c>
      <c r="C17" s="126" t="s">
        <v>101</v>
      </c>
      <c r="D17" s="375">
        <f>D13</f>
        <v>71.06</v>
      </c>
      <c r="E17" s="128"/>
      <c r="F17" s="372"/>
      <c r="G17" s="368"/>
    </row>
    <row r="18" spans="1:6" ht="18.75" customHeight="1">
      <c r="A18" s="378"/>
      <c r="B18" s="378"/>
      <c r="C18" s="378"/>
      <c r="D18" s="133"/>
      <c r="E18" s="134"/>
      <c r="F18" s="379"/>
    </row>
    <row r="19" spans="1:6" s="381" customFormat="1" ht="36" customHeight="1">
      <c r="A19" s="380" t="s">
        <v>110</v>
      </c>
      <c r="B19" s="380"/>
      <c r="C19" s="380"/>
      <c r="D19" s="380"/>
      <c r="E19" s="380"/>
      <c r="F19" s="380"/>
    </row>
    <row r="20" spans="1:6" s="381" customFormat="1" ht="15">
      <c r="A20" s="382"/>
      <c r="B20" s="382"/>
      <c r="C20" s="382"/>
      <c r="D20" s="382"/>
      <c r="E20" s="382"/>
      <c r="F20" s="383"/>
    </row>
    <row r="21" spans="1:6" s="381" customFormat="1" ht="15">
      <c r="A21" s="384"/>
      <c r="D21" s="385"/>
      <c r="E21" s="385"/>
      <c r="F21" s="386"/>
    </row>
    <row r="22" spans="4:6" s="381" customFormat="1" ht="15">
      <c r="D22" s="385"/>
      <c r="E22" s="385"/>
      <c r="F22" s="386"/>
    </row>
    <row r="23" spans="4:6" s="381" customFormat="1" ht="15">
      <c r="D23" s="385"/>
      <c r="E23" s="385"/>
      <c r="F23" s="386"/>
    </row>
    <row r="24" spans="1:6" ht="15">
      <c r="A24" s="381"/>
      <c r="D24" s="368"/>
      <c r="E24" s="368"/>
      <c r="F24" s="387"/>
    </row>
    <row r="25" spans="1:6" ht="15">
      <c r="A25" s="381"/>
      <c r="D25" s="368"/>
      <c r="E25" s="368"/>
      <c r="F25" s="387"/>
    </row>
    <row r="26" spans="1:6" ht="15">
      <c r="A26" s="381"/>
      <c r="D26" s="368"/>
      <c r="E26" s="368"/>
      <c r="F26" s="387"/>
    </row>
    <row r="27" spans="4:6" ht="15">
      <c r="D27" s="368"/>
      <c r="E27" s="368"/>
      <c r="F27" s="387"/>
    </row>
    <row r="28" spans="4:6" ht="15">
      <c r="D28" s="368"/>
      <c r="E28" s="368"/>
      <c r="F28" s="387"/>
    </row>
    <row r="29" spans="4:6" ht="15">
      <c r="D29" s="368"/>
      <c r="E29" s="368"/>
      <c r="F29" s="387"/>
    </row>
    <row r="30" spans="4:6" ht="15">
      <c r="D30" s="368"/>
      <c r="E30" s="368"/>
      <c r="F30" s="387"/>
    </row>
    <row r="31" spans="4:6" ht="15">
      <c r="D31" s="368"/>
      <c r="E31" s="368"/>
      <c r="F31" s="387"/>
    </row>
    <row r="35" spans="1:7" ht="15">
      <c r="A35" s="350"/>
      <c r="B35" s="350"/>
      <c r="C35" s="350"/>
      <c r="D35" s="350"/>
      <c r="E35" s="350"/>
      <c r="F35" s="352"/>
      <c r="G35" s="350"/>
    </row>
    <row r="40" spans="4:6" ht="15">
      <c r="D40" s="350"/>
      <c r="E40" s="350"/>
      <c r="F40" s="352"/>
    </row>
    <row r="41" spans="4:6" ht="15">
      <c r="D41" s="350"/>
      <c r="E41" s="350"/>
      <c r="F41" s="352"/>
    </row>
    <row r="42" spans="4:6" ht="15">
      <c r="D42" s="350"/>
      <c r="E42" s="350"/>
      <c r="F42" s="352"/>
    </row>
    <row r="44" spans="1:6" ht="15">
      <c r="A44" s="350"/>
      <c r="B44" s="350"/>
      <c r="C44" s="350"/>
      <c r="D44" s="350"/>
      <c r="E44" s="350"/>
      <c r="F44" s="352"/>
    </row>
    <row r="48" spans="4:6" ht="15">
      <c r="D48" s="350"/>
      <c r="E48" s="350"/>
      <c r="F48" s="352"/>
    </row>
    <row r="49" spans="4:6" ht="15">
      <c r="D49" s="350"/>
      <c r="E49" s="350"/>
      <c r="F49" s="352"/>
    </row>
    <row r="55" spans="4:6" ht="15">
      <c r="D55" s="350"/>
      <c r="E55" s="350"/>
      <c r="F55" s="352"/>
    </row>
    <row r="60" spans="4:6" ht="15">
      <c r="D60" s="350"/>
      <c r="E60" s="350"/>
      <c r="F60" s="352"/>
    </row>
    <row r="61" spans="7:8" ht="15">
      <c r="G61" s="350"/>
      <c r="H61" s="350"/>
    </row>
  </sheetData>
  <sheetProtection/>
  <mergeCells count="12">
    <mergeCell ref="A11:E11"/>
    <mergeCell ref="A12:E12"/>
    <mergeCell ref="F12:F17"/>
    <mergeCell ref="B13:B16"/>
    <mergeCell ref="A19:F19"/>
    <mergeCell ref="A20:E20"/>
    <mergeCell ref="A4:F4"/>
    <mergeCell ref="A8:A9"/>
    <mergeCell ref="B8:C8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plan10</cp:lastModifiedBy>
  <dcterms:created xsi:type="dcterms:W3CDTF">2015-07-15T07:39:00Z</dcterms:created>
  <dcterms:modified xsi:type="dcterms:W3CDTF">2015-07-15T10:17:51Z</dcterms:modified>
  <cp:category/>
  <cp:version/>
  <cp:contentType/>
  <cp:contentStatus/>
</cp:coreProperties>
</file>