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250" windowHeight="9630" tabRatio="645"/>
  </bookViews>
  <sheets>
    <sheet name="Бел_разм платы ком усл_2016" sheetId="1" r:id="rId1"/>
    <sheet name="Каз_раз платы ком усл_2016" sheetId="4" r:id="rId2"/>
    <sheet name="Полн_раз платы ком усл_2016" sheetId="3" r:id="rId3"/>
    <sheet name="Ванз_раз платы ком усл_2016" sheetId="2" r:id="rId4"/>
  </sheets>
  <externalReferences>
    <externalReference r:id="rId5"/>
  </externalReferences>
  <definedNames>
    <definedName name="_xlnm.Print_Area" localSheetId="0">'Бел_разм платы ком усл_2016'!$A$1:$F$35</definedName>
    <definedName name="_xlnm.Print_Area" localSheetId="1">'Каз_раз платы ком усл_2016'!$A$1:$I$45</definedName>
    <definedName name="_xlnm.Print_Area" localSheetId="2">'Полн_раз платы ком усл_2016'!$A$1:$I$46</definedName>
  </definedNames>
  <calcPr calcId="125725"/>
</workbook>
</file>

<file path=xl/calcChain.xml><?xml version="1.0" encoding="utf-8"?>
<calcChain xmlns="http://schemas.openxmlformats.org/spreadsheetml/2006/main">
  <c r="E42" i="4"/>
  <c r="F33"/>
  <c r="H39" s="1"/>
  <c r="F20"/>
  <c r="F24" s="1"/>
  <c r="E20"/>
  <c r="F12"/>
  <c r="F18" s="1"/>
  <c r="F42" i="3"/>
  <c r="H42" s="1"/>
  <c r="E42"/>
  <c r="F33"/>
  <c r="H39" s="1"/>
  <c r="F20"/>
  <c r="F24" s="1"/>
  <c r="E20"/>
  <c r="F12"/>
  <c r="F18" s="1"/>
  <c r="F24" i="2"/>
  <c r="E24"/>
  <c r="F12"/>
  <c r="F15" s="1"/>
  <c r="E12"/>
  <c r="H12" l="1"/>
  <c r="H20" i="3"/>
  <c r="H15"/>
  <c r="H12"/>
  <c r="F35" i="4"/>
  <c r="H35" s="1"/>
  <c r="H14"/>
  <c r="H17"/>
  <c r="H12"/>
  <c r="H15"/>
  <c r="H20"/>
  <c r="H42"/>
  <c r="F43"/>
  <c r="H43" s="1"/>
  <c r="F44"/>
  <c r="H44" s="1"/>
  <c r="F45"/>
  <c r="F36"/>
  <c r="F37"/>
  <c r="F38" s="1"/>
  <c r="H38" s="1"/>
  <c r="F39"/>
  <c r="F40"/>
  <c r="F14"/>
  <c r="F15"/>
  <c r="F16" s="1"/>
  <c r="H16" s="1"/>
  <c r="F17"/>
  <c r="F22"/>
  <c r="H22" s="1"/>
  <c r="F23"/>
  <c r="H23" s="1"/>
  <c r="H33"/>
  <c r="H36"/>
  <c r="H37"/>
  <c r="H14" i="3"/>
  <c r="H17"/>
  <c r="F35"/>
  <c r="H35" s="1"/>
  <c r="F36"/>
  <c r="F37"/>
  <c r="F38" s="1"/>
  <c r="H38" s="1"/>
  <c r="F39"/>
  <c r="F40"/>
  <c r="F44"/>
  <c r="H44" s="1"/>
  <c r="F45"/>
  <c r="H45" s="1"/>
  <c r="F46"/>
  <c r="F14"/>
  <c r="F15"/>
  <c r="F16" s="1"/>
  <c r="H16" s="1"/>
  <c r="F17"/>
  <c r="F22"/>
  <c r="H22" s="1"/>
  <c r="F23"/>
  <c r="H23" s="1"/>
  <c r="H33"/>
  <c r="H36"/>
  <c r="H37"/>
  <c r="H24" i="2"/>
  <c r="F14"/>
  <c r="H14" s="1"/>
  <c r="F26"/>
  <c r="H26" s="1"/>
  <c r="F27"/>
  <c r="E35" i="1" l="1"/>
  <c r="D34"/>
  <c r="D33"/>
  <c r="E33" s="1"/>
  <c r="E32"/>
  <c r="D30"/>
  <c r="D29"/>
  <c r="E29" s="1"/>
  <c r="D28"/>
  <c r="E28" s="1"/>
  <c r="D26"/>
  <c r="E26" s="1"/>
  <c r="D25"/>
  <c r="E25" s="1"/>
  <c r="D24"/>
  <c r="E24" s="1"/>
  <c r="D23"/>
  <c r="E23" s="1"/>
  <c r="C21"/>
  <c r="E21" s="1"/>
  <c r="D19"/>
  <c r="E18"/>
  <c r="E17"/>
  <c r="E16"/>
  <c r="D14"/>
  <c r="D13"/>
  <c r="E13" s="1"/>
  <c r="E12"/>
  <c r="E11"/>
  <c r="E10"/>
</calcChain>
</file>

<file path=xl/sharedStrings.xml><?xml version="1.0" encoding="utf-8"?>
<sst xmlns="http://schemas.openxmlformats.org/spreadsheetml/2006/main" count="325" uniqueCount="95">
  <si>
    <t>(наименование организации)</t>
  </si>
  <si>
    <t>1. Размер платы за коммунальные услуги на территории г.п.Белоярский</t>
  </si>
  <si>
    <t xml:space="preserve">        Наименование услуг</t>
  </si>
  <si>
    <t>Норматив потребления в месяц</t>
  </si>
  <si>
    <t>Цена/тариф на услуги (с учетом НДС), руб.</t>
  </si>
  <si>
    <t>Размер платы за услуги с НДС, руб. (гр.3 х гр.4)</t>
  </si>
  <si>
    <t>Основание</t>
  </si>
  <si>
    <t>единица потребления</t>
  </si>
  <si>
    <t>количество</t>
  </si>
  <si>
    <t>I.Коммунальные услуги</t>
  </si>
  <si>
    <t>1.Холодное водоснабжение</t>
  </si>
  <si>
    <t>Приказ РСТ ХМАО-Югры №185-нп от 30 ноября 2015 года; постановление Губернатора ХМАО-Югры от 22.12.2012г.№164, приказ Департамента ЖККиЭ ХМАО-Югры от 11.11.2013г.№22-нп и от 11.08.2014г.№38-нп</t>
  </si>
  <si>
    <t>1.1.в жилых домах с полным благоустройством высотой не выше 10 этажей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</si>
  <si>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</si>
  <si>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</si>
  <si>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</si>
  <si>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1.4.на общедомовые нужды для собственников и пользователей жилых и нежилых помещений в многоквартирных домах</t>
  </si>
  <si>
    <t>м3 на 1 м2 общей площади помещений, входящих в состав общего имущества в многоквартирном доме, в месяц</t>
  </si>
  <si>
    <t>1.5.в жилых домах, оборудованных приборами учета</t>
  </si>
  <si>
    <t>м3</t>
  </si>
  <si>
    <t>по счетчику</t>
  </si>
  <si>
    <t>2.Водоотведение</t>
  </si>
  <si>
    <t>2.1.в жилых домах с полным благоустройством высотой не выше 10 этажей</t>
  </si>
  <si>
    <t>2.2.в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</si>
  <si>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</si>
  <si>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2.4.в жилых домах, оборудованных приборами учета</t>
  </si>
  <si>
    <t>3.Отопление</t>
  </si>
  <si>
    <t xml:space="preserve">3.1.в жилых домах 1, 2 этажных постройки до 1999 года включительно </t>
  </si>
  <si>
    <t>Гкал/м2 общей площади в месяц</t>
  </si>
  <si>
    <t xml:space="preserve">3.2.в жилых домах 1 этажных постройки после 1999 года  </t>
  </si>
  <si>
    <t xml:space="preserve">3.3.в жилых домах 2 этажных постройки после 1999 года  </t>
  </si>
  <si>
    <t xml:space="preserve">3.4.в жилых домах 3 этажных постройки после 1999 года  </t>
  </si>
  <si>
    <t xml:space="preserve">3.5.в жилых домах 3, 4 этажных постройки до 1999 года включительно </t>
  </si>
  <si>
    <t xml:space="preserve">3.6.в жилых домах 4,5 этажных постройки после 1999 года  </t>
  </si>
  <si>
    <t xml:space="preserve">3.7.в жилых домах 5-9 этажных постройки до 1999 года  </t>
  </si>
  <si>
    <t>3.8.в жилых домах, оборудованных приборами учета</t>
  </si>
  <si>
    <t>Гкал</t>
  </si>
  <si>
    <t>4.Горячее водоснабжение</t>
  </si>
  <si>
    <t>Приказ РСТ ХМАО-Югры №195-нп от 10 декабря 2015 года; Постановление Губернатора ХМАО-Югры от 22.12.2012г. №164, приказы Департамента ЖККиЭ ХМАО-Югры от 11.11.2013г. №22-нп и от 11.08.2014г. №38-нп.</t>
  </si>
  <si>
    <t>4.1.в жилых домах с полным благоустройством высотой не выше 10 этажей</t>
  </si>
  <si>
    <t>4.2.на общедомовые нужды для собственников и пользователей жилых и нежилых помещений в многоквартирных домах</t>
  </si>
  <si>
    <t>4.3.в жилых домах, оборудованных приборами учета</t>
  </si>
  <si>
    <t xml:space="preserve">м3 </t>
  </si>
  <si>
    <t>5.Утилизация, обезвреживание и захоронение твердых бытовых отходов</t>
  </si>
  <si>
    <t>м3 на чел.</t>
  </si>
  <si>
    <t>Приказ РСТ ХМАО-Югры № 179-нп от 15 декабря 2014 года; постановление №1477 от 01 октября 2012 года</t>
  </si>
  <si>
    <t>АО "ЮКЭК-Белоярский"</t>
  </si>
  <si>
    <t>с 01 июля по 31 декабря 2016 года</t>
  </si>
  <si>
    <t>Приказ РСТ ХМАО-Югры №178-нп от 28 ноября 2015года; Постановление Губернатора ХМАО-Югры от 20.05.2014 №65, от 27.06.2015г. №68, от 30.11.2015 №155; приказ Департамента ЖККиЭ ХМАО-Югры от 21.07.2014 года №36-нп, от 17.11.2014г.№58-нп.</t>
  </si>
  <si>
    <r>
      <t xml:space="preserve">Размер платы граждан за коммунальные услуги на территории </t>
    </r>
    <r>
      <rPr>
        <b/>
        <u/>
        <sz val="14"/>
        <rFont val="Times New Roman"/>
        <family val="1"/>
        <charset val="204"/>
      </rPr>
      <t>деревни Ванзеват на период с 01.01.2015 года по 30.06.2015 года.</t>
    </r>
  </si>
  <si>
    <t>Наименование услуг</t>
  </si>
  <si>
    <t>Цена/тариф на услуги (с учетом НДС), руб., коп.</t>
  </si>
  <si>
    <t>Размер платы за услуги с учетом НДС руб., коп.                                  (гр.3 х гр.4)</t>
  </si>
  <si>
    <t>единица измерения</t>
  </si>
  <si>
    <t>Коммунальные услуги</t>
  </si>
  <si>
    <t xml:space="preserve">1. Отопление </t>
  </si>
  <si>
    <t>1.1. в жилых домах 1, 2 этажных постройки до 1999 года включительно</t>
  </si>
  <si>
    <t>2.1. в жилых домах 1, 2 этажных постройки до 1999 года включительно</t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</si>
  <si>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</si>
  <si>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t xml:space="preserve"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t>
  </si>
  <si>
    <t xml:space="preserve">норматив 0,0420 с учетом понижающего коэффициента 0,771 </t>
  </si>
  <si>
    <t>1.2. в жилых домах 1 этажных постройки после 1999 года</t>
  </si>
  <si>
    <t>2.2. в жилых домах 1 этажных постройки после 1999 года</t>
  </si>
  <si>
    <t>1.3. в жилых домах оборудованных приборами учета</t>
  </si>
  <si>
    <t>2.4. в жилых домах оборудованных приборами учета</t>
  </si>
  <si>
    <t xml:space="preserve">Гкал </t>
  </si>
  <si>
    <r>
      <t xml:space="preserve">Размер платы граждан за коммунальные услуги на территории </t>
    </r>
    <r>
      <rPr>
        <b/>
        <u/>
        <sz val="14"/>
        <rFont val="Times New Roman"/>
        <family val="1"/>
        <charset val="204"/>
      </rPr>
      <t>деревни Ванзеват на период с 01.07.2016 года по 31.12.2016 года.</t>
    </r>
  </si>
  <si>
    <t xml:space="preserve">На основании Постановления Губернатора ХМАО-Югры от 22.12.2012 года № 164, Постановлений Губернатора ХМАО-Югры от 29.05.2014 года № 65,  от 27.06.2015 года № 68, от 30.11.2015 года № 155;  а также приказов Департамента ЖККиЭ ХМАО-Югры от 11.11.2013 года № 22-нп, от 21.07.2014 года № 36-нп, от 11.08.2014 года № 38-нп и от 17.11.2014 года № 58-нп;  а также на основании  Приказа Региональной службы по тарифам Ханты-Мансийского автономного округа-Югры № 178-нп от 28.11.2015 года "Об установлении тарифов на тепловую энергию (мощность), поставляемую теплоснабжающими организациями потребителям"                                                                       </t>
  </si>
  <si>
    <r>
      <t xml:space="preserve">Размер платы граждан за коммунальные услуги на территории </t>
    </r>
    <r>
      <rPr>
        <b/>
        <u/>
        <sz val="14"/>
        <rFont val="Times New Roman"/>
        <family val="1"/>
        <charset val="204"/>
      </rPr>
      <t>сельского поселения Полноват на период с 01.01.2015 года по 30.06.2015 года.</t>
    </r>
  </si>
  <si>
    <t>1. Холодное водоснабжение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</si>
  <si>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</si>
  <si>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 в месяц</t>
  </si>
  <si>
    <t xml:space="preserve"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t>
  </si>
  <si>
    <t>1.1.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</si>
  <si>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в жилых домах только с холодным водоснабжением, без канализации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</si>
  <si>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</si>
  <si>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1.5.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</si>
  <si>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 xml:space="preserve">1.4.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</si>
  <si>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м³ на 1 м2 общей площади помещений, входящих в состав общего имущества в многоквартирном доме, в месяц</t>
  </si>
  <si>
    <t>1.6. в жилых домах, оборудованных приборами учета</t>
  </si>
  <si>
    <t>1.5. в жилых домах, оборудованных приборами учета</t>
  </si>
  <si>
    <t xml:space="preserve">2. Отопление </t>
  </si>
  <si>
    <t xml:space="preserve">2.3. в жилых домах 2 этажных постройки после 1999 года </t>
  </si>
  <si>
    <t xml:space="preserve">Постановление Губернатора ХМАО-Югры от 22.12.2012 года № 164;     Постановления Губернатора ХМАО-Югры от 29.05.2014 года № 65,  от 27.06.2015 года № 68;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185-нп от 30.11.2015 года "Об установлении тарифов в сфере холодного водоснабжения и водоотведения для организаций, осуществляющих холодное водоснабжение и водоотведение" .                        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</si>
  <si>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</si>
  <si>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r>
      <t xml:space="preserve">Размер платы граждан за коммунальные услуги на территории </t>
    </r>
    <r>
      <rPr>
        <b/>
        <u/>
        <sz val="14"/>
        <rFont val="Times New Roman"/>
        <family val="1"/>
        <charset val="204"/>
      </rPr>
      <t>сельского поселения Полноват на период с 01.07.2016 года по 31.12.2016 года.</t>
    </r>
  </si>
  <si>
    <t xml:space="preserve">   На основании Постановления Губернатора ХМАО-Югры от 22.12.2012 года № 164, Постановлений Губернатора ХМАО-Югры от 29.05.2014 года № 65,  от 27.06.2015 года № 68, от 30.11.2015 года № 155;  а также приказов Департамента ЖККиЭ ХМАО-Югры от 11.11.2013 года № 22-нп, от 21.07.2014 года № 36-нп, от 11.08.2014 года № 38-нп и от 17.11.2014 года № 58-нп; а также на основании  Приказа Региональной службы по тарифам Ханты-Мансийского автономного округа-Югры   № 178-нп от 28.11.2015 года "Об установлении тарифов на тепловую энергию (мощность), поставляемую теплоснабжающими организациями потребителям"                                                                         </t>
  </si>
  <si>
    <r>
      <t xml:space="preserve">Размер платы граждан за коммунальные услуги на территории </t>
    </r>
    <r>
      <rPr>
        <b/>
        <u/>
        <sz val="14"/>
        <rFont val="Times New Roman"/>
        <family val="1"/>
        <charset val="204"/>
      </rPr>
      <t>сельского поселения Казым на период с 01.07.2016 года по 31.12.2016 года.</t>
    </r>
  </si>
  <si>
    <t xml:space="preserve">Постановление Губернатора ХМАО-Югры от 22.12.2012 года № 164;     Постановления Губернатора ХМАО-Югры от 29.05.2014 года № 65,  от 27.06.2015 года № 68;                                         Приказы Департамента ЖККиЭ ХМАО-Югры от 11.11.2013 года № 22-нп и от 11.08.2014 года  № 38-нп;                                   Приказ Региональной службы по тарифам Ханты-Мансийского автономного округа-Югры № 185-нп от 30.11.2015 года "Об установлении тарифов в сфере холодного водоснабжения и водоотведения для организаций, осуществляющих холодное водоснабжение и водоотведение" .                        </t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</si>
  <si>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</si>
  <si>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1.4. в жилых домах только с холодным водоснабжением, без канализации</t>
  </si>
  <si>
    <t>1.5.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</si>
  <si>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1.6.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</si>
  <si>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1.7. в жилых домах, оборудованных приборами учета</t>
  </si>
  <si>
    <r>
      <t>Гкал на м</t>
    </r>
    <r>
      <rPr>
        <sz val="11"/>
        <color indexed="8"/>
        <rFont val="Times New Roman"/>
        <family val="1"/>
        <charset val="204"/>
      </rPr>
      <t>² общей площади в месяц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</si>
</sst>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3" fillId="0" borderId="0"/>
    <xf numFmtId="0" fontId="1" fillId="0" borderId="0"/>
  </cellStyleXfs>
  <cellXfs count="239">
    <xf numFmtId="0" fontId="0" fillId="0" borderId="0" xfId="0"/>
    <xf numFmtId="0" fontId="2" fillId="0" borderId="0" xfId="1" applyFont="1" applyBorder="1"/>
    <xf numFmtId="0" fontId="1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2" xfId="1" applyFont="1" applyBorder="1"/>
    <xf numFmtId="0" fontId="6" fillId="0" borderId="3" xfId="1" applyFont="1" applyBorder="1"/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0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9" fillId="0" borderId="9" xfId="1" applyFont="1" applyBorder="1" applyAlignment="1">
      <alignment horizontal="center" wrapText="1"/>
    </xf>
    <xf numFmtId="0" fontId="9" fillId="0" borderId="9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/>
    <xf numFmtId="0" fontId="10" fillId="0" borderId="10" xfId="0" applyFont="1" applyBorder="1" applyAlignment="1">
      <alignment wrapText="1"/>
    </xf>
    <xf numFmtId="0" fontId="9" fillId="0" borderId="5" xfId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5" xfId="1" applyFont="1" applyBorder="1" applyAlignment="1">
      <alignment wrapText="1"/>
    </xf>
    <xf numFmtId="0" fontId="9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2" fontId="11" fillId="0" borderId="5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/>
    </xf>
    <xf numFmtId="2" fontId="11" fillId="0" borderId="4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4" fillId="0" borderId="0" xfId="2" applyFont="1"/>
    <xf numFmtId="0" fontId="15" fillId="0" borderId="0" xfId="2" applyFont="1"/>
    <xf numFmtId="0" fontId="16" fillId="0" borderId="0" xfId="3" applyFont="1"/>
    <xf numFmtId="0" fontId="17" fillId="0" borderId="0" xfId="2" applyFont="1"/>
    <xf numFmtId="0" fontId="18" fillId="0" borderId="0" xfId="0" applyFont="1"/>
    <xf numFmtId="0" fontId="19" fillId="0" borderId="0" xfId="2" applyFont="1"/>
    <xf numFmtId="0" fontId="20" fillId="0" borderId="0" xfId="2" applyFont="1"/>
    <xf numFmtId="0" fontId="13" fillId="0" borderId="0" xfId="3" applyFont="1"/>
    <xf numFmtId="0" fontId="0" fillId="0" borderId="0" xfId="0" applyFont="1"/>
    <xf numFmtId="0" fontId="7" fillId="0" borderId="0" xfId="3" applyFont="1" applyAlignment="1"/>
    <xf numFmtId="0" fontId="21" fillId="0" borderId="0" xfId="2" applyFont="1" applyAlignment="1">
      <alignment wrapText="1"/>
    </xf>
    <xf numFmtId="0" fontId="20" fillId="0" borderId="0" xfId="3" applyFont="1"/>
    <xf numFmtId="0" fontId="6" fillId="0" borderId="0" xfId="3" applyFont="1" applyAlignment="1"/>
    <xf numFmtId="0" fontId="19" fillId="0" borderId="5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/>
    </xf>
    <xf numFmtId="0" fontId="13" fillId="0" borderId="0" xfId="3" applyFont="1" applyBorder="1"/>
    <xf numFmtId="0" fontId="25" fillId="0" borderId="1" xfId="4" applyFont="1" applyFill="1" applyBorder="1" applyAlignment="1">
      <alignment horizontal="center" vertical="center" wrapText="1"/>
    </xf>
    <xf numFmtId="164" fontId="25" fillId="0" borderId="1" xfId="4" applyNumberFormat="1" applyFont="1" applyFill="1" applyBorder="1" applyAlignment="1">
      <alignment horizontal="center" vertical="center" wrapText="1"/>
    </xf>
    <xf numFmtId="4" fontId="19" fillId="2" borderId="3" xfId="3" applyNumberFormat="1" applyFont="1" applyFill="1" applyBorder="1" applyAlignment="1">
      <alignment horizontal="center" vertical="center"/>
    </xf>
    <xf numFmtId="0" fontId="25" fillId="0" borderId="4" xfId="4" applyFont="1" applyFill="1" applyBorder="1"/>
    <xf numFmtId="0" fontId="27" fillId="0" borderId="4" xfId="4" applyFont="1" applyFill="1" applyBorder="1" applyAlignment="1">
      <alignment horizontal="center" vertical="center" wrapText="1"/>
    </xf>
    <xf numFmtId="4" fontId="19" fillId="2" borderId="11" xfId="3" applyNumberFormat="1" applyFont="1" applyFill="1" applyBorder="1" applyAlignment="1">
      <alignment horizontal="center" vertical="center"/>
    </xf>
    <xf numFmtId="0" fontId="25" fillId="0" borderId="5" xfId="4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/>
    </xf>
    <xf numFmtId="2" fontId="19" fillId="2" borderId="0" xfId="3" applyNumberFormat="1" applyFont="1" applyFill="1" applyBorder="1" applyAlignment="1">
      <alignment horizontal="center" vertical="center"/>
    </xf>
    <xf numFmtId="0" fontId="28" fillId="0" borderId="0" xfId="3" applyFont="1" applyBorder="1"/>
    <xf numFmtId="0" fontId="20" fillId="0" borderId="0" xfId="3" applyFont="1" applyBorder="1"/>
    <xf numFmtId="0" fontId="15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vertical="center" wrapText="1"/>
    </xf>
    <xf numFmtId="0" fontId="15" fillId="0" borderId="0" xfId="3" applyFont="1" applyBorder="1" applyAlignment="1">
      <alignment vertical="center" wrapText="1"/>
    </xf>
    <xf numFmtId="0" fontId="20" fillId="0" borderId="0" xfId="3" applyFont="1" applyBorder="1" applyAlignment="1">
      <alignment horizontal="left" indent="2"/>
    </xf>
    <xf numFmtId="0" fontId="20" fillId="0" borderId="0" xfId="3" applyFont="1" applyBorder="1" applyAlignment="1">
      <alignment horizontal="left" vertical="center" wrapText="1"/>
    </xf>
    <xf numFmtId="0" fontId="6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 wrapText="1"/>
    </xf>
    <xf numFmtId="0" fontId="6" fillId="0" borderId="0" xfId="3" applyFont="1" applyBorder="1" applyAlignment="1">
      <alignment vertical="center" wrapText="1"/>
    </xf>
    <xf numFmtId="2" fontId="19" fillId="0" borderId="0" xfId="3" applyNumberFormat="1" applyFont="1" applyBorder="1" applyAlignment="1">
      <alignment horizontal="center" vertical="center"/>
    </xf>
    <xf numFmtId="2" fontId="13" fillId="0" borderId="0" xfId="3" applyNumberFormat="1" applyFont="1" applyBorder="1" applyAlignment="1">
      <alignment horizontal="center" vertical="center"/>
    </xf>
    <xf numFmtId="0" fontId="13" fillId="0" borderId="0" xfId="3" applyFont="1" applyBorder="1" applyAlignment="1">
      <alignment vertical="center" wrapText="1"/>
    </xf>
    <xf numFmtId="2" fontId="19" fillId="0" borderId="0" xfId="3" applyNumberFormat="1" applyFont="1" applyBorder="1" applyAlignment="1">
      <alignment horizontal="center" vertical="center"/>
    </xf>
    <xf numFmtId="0" fontId="20" fillId="0" borderId="0" xfId="3" applyFont="1" applyBorder="1" applyAlignment="1">
      <alignment vertical="center" wrapText="1"/>
    </xf>
    <xf numFmtId="0" fontId="19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/>
    </xf>
    <xf numFmtId="0" fontId="30" fillId="0" borderId="0" xfId="3" applyFont="1" applyBorder="1"/>
    <xf numFmtId="0" fontId="15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2" fontId="20" fillId="0" borderId="0" xfId="3" applyNumberFormat="1" applyFont="1" applyBorder="1" applyAlignment="1">
      <alignment horizontal="center" vertical="center"/>
    </xf>
    <xf numFmtId="0" fontId="7" fillId="0" borderId="0" xfId="3" applyFont="1" applyBorder="1"/>
    <xf numFmtId="0" fontId="6" fillId="2" borderId="5" xfId="2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wrapText="1"/>
    </xf>
    <xf numFmtId="0" fontId="6" fillId="2" borderId="5" xfId="3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4" fontId="19" fillId="2" borderId="5" xfId="2" applyNumberFormat="1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/>
    </xf>
    <xf numFmtId="4" fontId="19" fillId="2" borderId="3" xfId="3" applyNumberFormat="1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164" fontId="19" fillId="2" borderId="5" xfId="2" applyNumberFormat="1" applyFont="1" applyFill="1" applyBorder="1" applyAlignment="1">
      <alignment horizontal="center" vertical="center" wrapText="1"/>
    </xf>
    <xf numFmtId="0" fontId="24" fillId="0" borderId="0" xfId="3" applyFont="1" applyBorder="1"/>
    <xf numFmtId="0" fontId="24" fillId="0" borderId="0" xfId="3" applyFont="1" applyBorder="1" applyAlignment="1">
      <alignment wrapText="1"/>
    </xf>
    <xf numFmtId="0" fontId="31" fillId="0" borderId="1" xfId="4" applyFont="1" applyFill="1" applyBorder="1" applyAlignment="1">
      <alignment horizontal="center" vertical="center" wrapText="1"/>
    </xf>
    <xf numFmtId="164" fontId="31" fillId="0" borderId="1" xfId="4" applyNumberFormat="1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1" xfId="1" applyFont="1" applyFill="1" applyBorder="1" applyAlignment="1">
      <alignment vertical="center" wrapText="1"/>
    </xf>
    <xf numFmtId="0" fontId="7" fillId="0" borderId="6" xfId="1" applyFont="1" applyBorder="1" applyAlignment="1"/>
    <xf numFmtId="0" fontId="7" fillId="0" borderId="7" xfId="1" applyFont="1" applyBorder="1" applyAlignment="1"/>
    <xf numFmtId="0" fontId="0" fillId="0" borderId="8" xfId="0" applyFont="1" applyBorder="1" applyAlignment="1"/>
    <xf numFmtId="0" fontId="8" fillId="0" borderId="6" xfId="1" applyFont="1" applyBorder="1" applyAlignment="1"/>
    <xf numFmtId="0" fontId="8" fillId="0" borderId="7" xfId="1" applyFont="1" applyBorder="1" applyAlignment="1"/>
    <xf numFmtId="0" fontId="8" fillId="0" borderId="8" xfId="1" applyFont="1" applyBorder="1" applyAlignment="1"/>
    <xf numFmtId="0" fontId="9" fillId="0" borderId="1" xfId="1" applyFont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/>
    <xf numFmtId="0" fontId="8" fillId="0" borderId="7" xfId="1" applyFont="1" applyFill="1" applyBorder="1" applyAlignment="1"/>
    <xf numFmtId="0" fontId="8" fillId="0" borderId="8" xfId="1" applyFont="1" applyFill="1" applyBorder="1" applyAlignment="1"/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2" fontId="11" fillId="0" borderId="9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 wrapText="1"/>
    </xf>
    <xf numFmtId="2" fontId="19" fillId="0" borderId="0" xfId="3" applyNumberFormat="1" applyFont="1" applyBorder="1" applyAlignment="1">
      <alignment horizontal="center" vertical="center"/>
    </xf>
    <xf numFmtId="0" fontId="20" fillId="0" borderId="0" xfId="3" applyFont="1" applyBorder="1" applyAlignment="1">
      <alignment vertical="center" wrapText="1"/>
    </xf>
    <xf numFmtId="0" fontId="15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 wrapText="1"/>
    </xf>
    <xf numFmtId="0" fontId="16" fillId="0" borderId="0" xfId="3" applyFont="1" applyBorder="1" applyAlignment="1">
      <alignment vertical="center" wrapText="1"/>
    </xf>
    <xf numFmtId="0" fontId="29" fillId="0" borderId="0" xfId="3" applyFont="1" applyBorder="1" applyAlignment="1">
      <alignment vertical="center" wrapText="1"/>
    </xf>
    <xf numFmtId="0" fontId="19" fillId="0" borderId="0" xfId="3" applyFont="1" applyBorder="1" applyAlignment="1">
      <alignment vertical="center" wrapText="1"/>
    </xf>
    <xf numFmtId="0" fontId="19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16" fontId="20" fillId="0" borderId="0" xfId="3" applyNumberFormat="1" applyFont="1" applyBorder="1" applyAlignment="1">
      <alignment vertical="center" wrapText="1"/>
    </xf>
    <xf numFmtId="0" fontId="20" fillId="0" borderId="0" xfId="3" applyFont="1" applyBorder="1" applyAlignment="1">
      <alignment horizontal="left" vertical="center" wrapText="1"/>
    </xf>
    <xf numFmtId="0" fontId="24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19" fillId="2" borderId="5" xfId="2" applyFont="1" applyFill="1" applyBorder="1" applyAlignment="1">
      <alignment horizontal="left" vertical="center" wrapText="1"/>
    </xf>
    <xf numFmtId="4" fontId="19" fillId="2" borderId="5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 wrapText="1"/>
    </xf>
    <xf numFmtId="0" fontId="7" fillId="2" borderId="6" xfId="2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left" vertical="top" wrapText="1"/>
    </xf>
    <xf numFmtId="0" fontId="7" fillId="2" borderId="8" xfId="2" applyFont="1" applyFill="1" applyBorder="1" applyAlignment="1">
      <alignment horizontal="left" vertical="top" wrapText="1"/>
    </xf>
    <xf numFmtId="0" fontId="19" fillId="2" borderId="10" xfId="2" applyFont="1" applyFill="1" applyBorder="1" applyAlignment="1">
      <alignment horizontal="left" vertical="center" wrapText="1"/>
    </xf>
    <xf numFmtId="0" fontId="19" fillId="2" borderId="2" xfId="2" applyFont="1" applyFill="1" applyBorder="1" applyAlignment="1">
      <alignment horizontal="left" vertical="center" wrapText="1"/>
    </xf>
    <xf numFmtId="0" fontId="19" fillId="2" borderId="3" xfId="2" applyFont="1" applyFill="1" applyBorder="1" applyAlignment="1">
      <alignment horizontal="left" vertical="center" wrapText="1"/>
    </xf>
    <xf numFmtId="4" fontId="19" fillId="2" borderId="10" xfId="3" applyNumberFormat="1" applyFont="1" applyFill="1" applyBorder="1" applyAlignment="1">
      <alignment horizontal="center" vertical="center"/>
    </xf>
    <xf numFmtId="4" fontId="19" fillId="2" borderId="3" xfId="3" applyNumberFormat="1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19" fillId="2" borderId="5" xfId="2" applyFont="1" applyFill="1" applyBorder="1" applyAlignment="1">
      <alignment horizontal="left" vertical="top" wrapText="1"/>
    </xf>
    <xf numFmtId="0" fontId="19" fillId="2" borderId="5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left" vertical="top" wrapText="1"/>
    </xf>
    <xf numFmtId="0" fontId="15" fillId="2" borderId="7" xfId="2" applyFont="1" applyFill="1" applyBorder="1" applyAlignment="1">
      <alignment horizontal="left" vertical="top" wrapText="1"/>
    </xf>
    <xf numFmtId="0" fontId="15" fillId="2" borderId="8" xfId="2" applyFont="1" applyFill="1" applyBorder="1" applyAlignment="1">
      <alignment horizontal="left" vertical="top" wrapText="1"/>
    </xf>
    <xf numFmtId="0" fontId="20" fillId="2" borderId="10" xfId="2" applyFont="1" applyFill="1" applyBorder="1" applyAlignment="1">
      <alignment horizontal="left" vertical="center" wrapText="1"/>
    </xf>
    <xf numFmtId="0" fontId="20" fillId="2" borderId="2" xfId="2" applyFont="1" applyFill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 wrapText="1"/>
    </xf>
    <xf numFmtId="0" fontId="10" fillId="0" borderId="5" xfId="3" applyFont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left" vertical="center" wrapText="1"/>
    </xf>
    <xf numFmtId="0" fontId="20" fillId="2" borderId="12" xfId="2" applyFont="1" applyFill="1" applyBorder="1" applyAlignment="1">
      <alignment horizontal="left" vertical="center" wrapText="1"/>
    </xf>
    <xf numFmtId="0" fontId="20" fillId="2" borderId="11" xfId="2" applyFont="1" applyFill="1" applyBorder="1" applyAlignment="1">
      <alignment horizontal="left" vertical="center" wrapText="1"/>
    </xf>
    <xf numFmtId="4" fontId="19" fillId="2" borderId="13" xfId="3" applyNumberFormat="1" applyFont="1" applyFill="1" applyBorder="1" applyAlignment="1">
      <alignment horizontal="center" vertical="center"/>
    </xf>
    <xf numFmtId="4" fontId="19" fillId="2" borderId="11" xfId="3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center" wrapText="1"/>
    </xf>
    <xf numFmtId="0" fontId="19" fillId="0" borderId="5" xfId="3" applyFont="1" applyBorder="1" applyAlignment="1">
      <alignment horizontal="center" vertical="center" wrapText="1"/>
    </xf>
    <xf numFmtId="0" fontId="24" fillId="0" borderId="5" xfId="3" applyFont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top" wrapText="1"/>
    </xf>
    <xf numFmtId="0" fontId="15" fillId="0" borderId="7" xfId="3" applyFont="1" applyBorder="1" applyAlignment="1">
      <alignment horizontal="left" vertical="top" wrapText="1"/>
    </xf>
    <xf numFmtId="0" fontId="15" fillId="0" borderId="8" xfId="3" applyFont="1" applyBorder="1" applyAlignment="1">
      <alignment horizontal="left" vertical="top" wrapText="1"/>
    </xf>
    <xf numFmtId="0" fontId="15" fillId="0" borderId="6" xfId="3" applyFont="1" applyBorder="1" applyAlignment="1">
      <alignment horizontal="left" vertical="center" wrapText="1"/>
    </xf>
    <xf numFmtId="0" fontId="15" fillId="0" borderId="7" xfId="3" applyFont="1" applyBorder="1" applyAlignment="1">
      <alignment horizontal="left" vertical="center" wrapText="1"/>
    </xf>
    <xf numFmtId="0" fontId="15" fillId="0" borderId="8" xfId="3" applyFont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top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 2" xfId="2"/>
    <cellStyle name="Обычный 2 3 2" xfId="4"/>
    <cellStyle name="Обычный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58;&#1072;&#1085;&#1103;/&#1090;&#1072;&#1088;&#1080;&#1092;&#1099;/&#1087;&#1088;&#1080;&#1082;&#1072;&#1079;&#1099;/2016/&#1087;&#1088;&#1080;&#1082;&#1072;&#1079;&#1099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Ванзеват"/>
      <sheetName val="ком усл  нас с 01 янв 2016_доп"/>
      <sheetName val="приложение_10"/>
      <sheetName val="Ванзеват"/>
      <sheetName val="приложение_9"/>
      <sheetName val="Полноват"/>
      <sheetName val="приложение_8"/>
      <sheetName val="ЖБО"/>
      <sheetName val="приложение_11"/>
      <sheetName val="Полноват_жил"/>
      <sheetName val="приложение_12"/>
      <sheetName val="газ-пропан"/>
      <sheetName val="подвоз воды"/>
      <sheetName val="подвоз воды (2)"/>
      <sheetName val="баня"/>
      <sheetName val="ТБО орг Полноват"/>
      <sheetName val="ЖБО орг Полноват"/>
      <sheetName val="объекты Полноват"/>
      <sheetName val="Лист1"/>
    </sheetNames>
    <sheetDataSet>
      <sheetData sheetId="0"/>
      <sheetData sheetId="1"/>
      <sheetData sheetId="2"/>
      <sheetData sheetId="3">
        <row r="41">
          <cell r="D41">
            <v>5317.48</v>
          </cell>
        </row>
      </sheetData>
      <sheetData sheetId="4"/>
      <sheetData sheetId="5">
        <row r="49">
          <cell r="D49">
            <v>79.709999999999994</v>
          </cell>
        </row>
        <row r="57">
          <cell r="D57">
            <v>2686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/>
  </sheetViews>
  <sheetFormatPr defaultColWidth="8.85546875" defaultRowHeight="12.75"/>
  <cols>
    <col min="1" max="1" width="45.7109375" style="2" customWidth="1"/>
    <col min="2" max="2" width="16.5703125" style="2" customWidth="1"/>
    <col min="3" max="3" width="13.140625" style="2" customWidth="1"/>
    <col min="4" max="4" width="13.5703125" style="2" customWidth="1"/>
    <col min="5" max="5" width="13.7109375" style="2" customWidth="1"/>
    <col min="6" max="6" width="16.7109375" style="2" customWidth="1"/>
    <col min="7" max="16384" width="8.85546875" style="2"/>
  </cols>
  <sheetData>
    <row r="1" spans="1:6">
      <c r="A1" s="1" t="s">
        <v>46</v>
      </c>
    </row>
    <row r="2" spans="1:6">
      <c r="A2" s="3" t="s">
        <v>0</v>
      </c>
    </row>
    <row r="3" spans="1:6" ht="29.45" customHeight="1">
      <c r="A3" s="4" t="s">
        <v>1</v>
      </c>
      <c r="B3" s="5"/>
      <c r="C3" s="5"/>
    </row>
    <row r="4" spans="1:6">
      <c r="D4" s="5" t="s">
        <v>47</v>
      </c>
      <c r="F4" s="5"/>
    </row>
    <row r="5" spans="1:6" ht="13.15" customHeight="1">
      <c r="A5" s="128" t="s">
        <v>2</v>
      </c>
      <c r="B5" s="6" t="s">
        <v>3</v>
      </c>
      <c r="C5" s="7"/>
      <c r="D5" s="130" t="s">
        <v>4</v>
      </c>
      <c r="E5" s="130" t="s">
        <v>5</v>
      </c>
      <c r="F5" s="132" t="s">
        <v>6</v>
      </c>
    </row>
    <row r="6" spans="1:6" ht="26.45" customHeight="1">
      <c r="A6" s="129"/>
      <c r="B6" s="8" t="s">
        <v>7</v>
      </c>
      <c r="C6" s="9" t="s">
        <v>8</v>
      </c>
      <c r="D6" s="131"/>
      <c r="E6" s="131"/>
      <c r="F6" s="129"/>
    </row>
    <row r="7" spans="1:6">
      <c r="A7" s="10">
        <v>1</v>
      </c>
      <c r="B7" s="11">
        <v>2</v>
      </c>
      <c r="C7" s="11">
        <v>3</v>
      </c>
      <c r="D7" s="10">
        <v>4</v>
      </c>
      <c r="E7" s="10">
        <v>5</v>
      </c>
      <c r="F7" s="10">
        <v>6</v>
      </c>
    </row>
    <row r="8" spans="1:6" ht="15">
      <c r="A8" s="133" t="s">
        <v>9</v>
      </c>
      <c r="B8" s="134"/>
      <c r="C8" s="134"/>
      <c r="D8" s="134"/>
      <c r="E8" s="134"/>
      <c r="F8" s="135"/>
    </row>
    <row r="9" spans="1:6" ht="13.9" customHeight="1">
      <c r="A9" s="136" t="s">
        <v>10</v>
      </c>
      <c r="B9" s="137"/>
      <c r="C9" s="137"/>
      <c r="D9" s="137"/>
      <c r="E9" s="138"/>
      <c r="F9" s="139" t="s">
        <v>11</v>
      </c>
    </row>
    <row r="10" spans="1:6" ht="24">
      <c r="A10" s="12" t="s">
        <v>12</v>
      </c>
      <c r="B10" s="13"/>
      <c r="C10" s="14">
        <v>3.9009999999999998</v>
      </c>
      <c r="D10" s="142">
        <v>79.709999999999994</v>
      </c>
      <c r="E10" s="39">
        <f>ROUND(D10*C10,2)</f>
        <v>310.95</v>
      </c>
      <c r="F10" s="140"/>
    </row>
    <row r="11" spans="1:6" ht="60">
      <c r="A11" s="12" t="s">
        <v>13</v>
      </c>
      <c r="B11" s="15" t="s">
        <v>14</v>
      </c>
      <c r="C11" s="14">
        <v>7.0140000000000002</v>
      </c>
      <c r="D11" s="143"/>
      <c r="E11" s="39">
        <f>ROUND(D10*C11,2)</f>
        <v>559.09</v>
      </c>
      <c r="F11" s="140"/>
    </row>
    <row r="12" spans="1:6" ht="48">
      <c r="A12" s="12" t="s">
        <v>15</v>
      </c>
      <c r="B12" s="16"/>
      <c r="C12" s="17">
        <v>3.1779999999999999</v>
      </c>
      <c r="D12" s="144"/>
      <c r="E12" s="40">
        <f>ROUND(D10*C12,2)</f>
        <v>253.32</v>
      </c>
      <c r="F12" s="140"/>
    </row>
    <row r="13" spans="1:6" ht="67.5">
      <c r="A13" s="18" t="s">
        <v>16</v>
      </c>
      <c r="B13" s="19" t="s">
        <v>17</v>
      </c>
      <c r="C13" s="20">
        <v>2.7E-2</v>
      </c>
      <c r="D13" s="41">
        <f>D10</f>
        <v>79.709999999999994</v>
      </c>
      <c r="E13" s="42">
        <f>ROUND(C13*D13,2)</f>
        <v>2.15</v>
      </c>
      <c r="F13" s="140"/>
    </row>
    <row r="14" spans="1:6">
      <c r="A14" s="21" t="s">
        <v>18</v>
      </c>
      <c r="B14" s="22" t="s">
        <v>19</v>
      </c>
      <c r="C14" s="23" t="s">
        <v>20</v>
      </c>
      <c r="D14" s="43">
        <f>D10</f>
        <v>79.709999999999994</v>
      </c>
      <c r="E14" s="43"/>
      <c r="F14" s="140"/>
    </row>
    <row r="15" spans="1:6">
      <c r="A15" s="145" t="s">
        <v>21</v>
      </c>
      <c r="B15" s="146"/>
      <c r="C15" s="146"/>
      <c r="D15" s="146"/>
      <c r="E15" s="147"/>
      <c r="F15" s="140"/>
    </row>
    <row r="16" spans="1:6" ht="24">
      <c r="A16" s="12" t="s">
        <v>22</v>
      </c>
      <c r="B16" s="148" t="s">
        <v>14</v>
      </c>
      <c r="C16" s="14">
        <v>7.319</v>
      </c>
      <c r="D16" s="151">
        <v>52.07</v>
      </c>
      <c r="E16" s="39">
        <f>ROUND(C16*D16,2)</f>
        <v>381.1</v>
      </c>
      <c r="F16" s="140"/>
    </row>
    <row r="17" spans="1:6" ht="60">
      <c r="A17" s="24" t="s">
        <v>23</v>
      </c>
      <c r="B17" s="149"/>
      <c r="C17" s="14">
        <v>7.0140000000000002</v>
      </c>
      <c r="D17" s="152"/>
      <c r="E17" s="39">
        <f>ROUND(C17*D16,2)</f>
        <v>365.22</v>
      </c>
      <c r="F17" s="140"/>
    </row>
    <row r="18" spans="1:6" ht="48">
      <c r="A18" s="12" t="s">
        <v>24</v>
      </c>
      <c r="B18" s="150"/>
      <c r="C18" s="17">
        <v>3.1779999999999999</v>
      </c>
      <c r="D18" s="153"/>
      <c r="E18" s="44">
        <f>ROUND(C18*D16,2)</f>
        <v>165.48</v>
      </c>
      <c r="F18" s="140"/>
    </row>
    <row r="19" spans="1:6">
      <c r="A19" s="21" t="s">
        <v>25</v>
      </c>
      <c r="B19" s="25" t="s">
        <v>19</v>
      </c>
      <c r="C19" s="13" t="s">
        <v>20</v>
      </c>
      <c r="D19" s="39">
        <f>D16</f>
        <v>52.07</v>
      </c>
      <c r="E19" s="45"/>
      <c r="F19" s="141"/>
    </row>
    <row r="20" spans="1:6" ht="13.9" customHeight="1">
      <c r="A20" s="136" t="s">
        <v>26</v>
      </c>
      <c r="B20" s="137"/>
      <c r="C20" s="137"/>
      <c r="D20" s="137"/>
      <c r="E20" s="138"/>
      <c r="F20" s="148" t="s">
        <v>48</v>
      </c>
    </row>
    <row r="21" spans="1:6" ht="13.15" customHeight="1">
      <c r="A21" s="159" t="s">
        <v>27</v>
      </c>
      <c r="B21" s="161" t="s">
        <v>28</v>
      </c>
      <c r="C21" s="26">
        <f>ROUND(0.042,4)</f>
        <v>4.2000000000000003E-2</v>
      </c>
      <c r="D21" s="151">
        <v>1547.63</v>
      </c>
      <c r="E21" s="142">
        <f>ROUND(C21*D21,2)</f>
        <v>65</v>
      </c>
      <c r="F21" s="149"/>
    </row>
    <row r="22" spans="1:6">
      <c r="A22" s="160"/>
      <c r="B22" s="162"/>
      <c r="C22" s="27"/>
      <c r="D22" s="153"/>
      <c r="E22" s="144"/>
      <c r="F22" s="149"/>
    </row>
    <row r="23" spans="1:6" ht="22.5">
      <c r="A23" s="18" t="s">
        <v>29</v>
      </c>
      <c r="B23" s="19" t="s">
        <v>28</v>
      </c>
      <c r="C23" s="28">
        <v>2.4899999999999999E-2</v>
      </c>
      <c r="D23" s="29">
        <f>D21</f>
        <v>1547.63</v>
      </c>
      <c r="E23" s="46">
        <f>ROUND(C23*D23,2)</f>
        <v>38.54</v>
      </c>
      <c r="F23" s="149"/>
    </row>
    <row r="24" spans="1:6" ht="36" customHeight="1">
      <c r="A24" s="18" t="s">
        <v>30</v>
      </c>
      <c r="B24" s="19" t="s">
        <v>28</v>
      </c>
      <c r="C24" s="28">
        <v>2.12E-2</v>
      </c>
      <c r="D24" s="29">
        <f>D21</f>
        <v>1547.63</v>
      </c>
      <c r="E24" s="47">
        <f>ROUND(C24*D24,2)</f>
        <v>32.81</v>
      </c>
      <c r="F24" s="149"/>
    </row>
    <row r="25" spans="1:6" ht="22.5">
      <c r="A25" s="18" t="s">
        <v>31</v>
      </c>
      <c r="B25" s="19" t="s">
        <v>28</v>
      </c>
      <c r="C25" s="28">
        <v>2.0899999999999998E-2</v>
      </c>
      <c r="D25" s="29">
        <f>D21</f>
        <v>1547.63</v>
      </c>
      <c r="E25" s="48">
        <f>ROUND(C25*D25,2)</f>
        <v>32.35</v>
      </c>
      <c r="F25" s="149"/>
    </row>
    <row r="26" spans="1:6" ht="13.15" customHeight="1">
      <c r="A26" s="159" t="s">
        <v>32</v>
      </c>
      <c r="B26" s="161" t="s">
        <v>28</v>
      </c>
      <c r="C26" s="163">
        <v>3.2800000000000003E-2</v>
      </c>
      <c r="D26" s="165">
        <f>D21</f>
        <v>1547.63</v>
      </c>
      <c r="E26" s="154">
        <f>ROUND(C26*D26,2)</f>
        <v>50.76</v>
      </c>
      <c r="F26" s="149"/>
    </row>
    <row r="27" spans="1:6" ht="13.15" customHeight="1">
      <c r="A27" s="160"/>
      <c r="B27" s="162"/>
      <c r="C27" s="164"/>
      <c r="D27" s="166"/>
      <c r="E27" s="155"/>
      <c r="F27" s="149"/>
    </row>
    <row r="28" spans="1:6" ht="22.5">
      <c r="A28" s="18" t="s">
        <v>33</v>
      </c>
      <c r="B28" s="19" t="s">
        <v>28</v>
      </c>
      <c r="C28" s="30">
        <v>1.8100000000000002E-2</v>
      </c>
      <c r="D28" s="29">
        <f>D21</f>
        <v>1547.63</v>
      </c>
      <c r="E28" s="49">
        <f>ROUND(C28*D28,2)</f>
        <v>28.01</v>
      </c>
      <c r="F28" s="149"/>
    </row>
    <row r="29" spans="1:6" ht="22.5">
      <c r="A29" s="18" t="s">
        <v>34</v>
      </c>
      <c r="B29" s="19" t="s">
        <v>28</v>
      </c>
      <c r="C29" s="30">
        <v>2.87E-2</v>
      </c>
      <c r="D29" s="29">
        <f>D21</f>
        <v>1547.63</v>
      </c>
      <c r="E29" s="49">
        <f>ROUND(C29*D29,2)</f>
        <v>44.42</v>
      </c>
      <c r="F29" s="149"/>
    </row>
    <row r="30" spans="1:6">
      <c r="A30" s="21" t="s">
        <v>35</v>
      </c>
      <c r="B30" s="31" t="s">
        <v>36</v>
      </c>
      <c r="C30" s="32" t="s">
        <v>20</v>
      </c>
      <c r="D30" s="29">
        <f>D21</f>
        <v>1547.63</v>
      </c>
      <c r="E30" s="49"/>
      <c r="F30" s="150"/>
    </row>
    <row r="31" spans="1:6" ht="13.9" customHeight="1">
      <c r="A31" s="156" t="s">
        <v>37</v>
      </c>
      <c r="B31" s="157"/>
      <c r="C31" s="157"/>
      <c r="D31" s="157"/>
      <c r="E31" s="158"/>
      <c r="F31" s="139" t="s">
        <v>38</v>
      </c>
    </row>
    <row r="32" spans="1:6" ht="24">
      <c r="A32" s="21" t="s">
        <v>39</v>
      </c>
      <c r="B32" s="33" t="s">
        <v>14</v>
      </c>
      <c r="C32" s="48">
        <v>3.4180000000000001</v>
      </c>
      <c r="D32" s="50">
        <v>160.96</v>
      </c>
      <c r="E32" s="34">
        <f>ROUND(C32*D32,2)</f>
        <v>550.16</v>
      </c>
      <c r="F32" s="140"/>
    </row>
    <row r="33" spans="1:6" ht="67.5">
      <c r="A33" s="18" t="s">
        <v>40</v>
      </c>
      <c r="B33" s="19" t="s">
        <v>17</v>
      </c>
      <c r="C33" s="51">
        <v>2.7E-2</v>
      </c>
      <c r="D33" s="51">
        <f>D32</f>
        <v>160.96</v>
      </c>
      <c r="E33" s="52">
        <f>ROUND(C33*D33,2)</f>
        <v>4.3499999999999996</v>
      </c>
      <c r="F33" s="140"/>
    </row>
    <row r="34" spans="1:6" ht="29.45" customHeight="1">
      <c r="A34" s="21" t="s">
        <v>41</v>
      </c>
      <c r="B34" s="35" t="s">
        <v>42</v>
      </c>
      <c r="C34" s="53" t="s">
        <v>20</v>
      </c>
      <c r="D34" s="29">
        <f>D32</f>
        <v>160.96</v>
      </c>
      <c r="E34" s="50"/>
      <c r="F34" s="141"/>
    </row>
    <row r="35" spans="1:6" ht="57.6" customHeight="1">
      <c r="A35" s="36" t="s">
        <v>43</v>
      </c>
      <c r="B35" s="37" t="s">
        <v>44</v>
      </c>
      <c r="C35" s="50">
        <v>0.188</v>
      </c>
      <c r="D35" s="50">
        <v>209.54</v>
      </c>
      <c r="E35" s="39">
        <f>ROUND(C35*D35,2)</f>
        <v>39.39</v>
      </c>
      <c r="F35" s="38" t="s">
        <v>45</v>
      </c>
    </row>
  </sheetData>
  <mergeCells count="24">
    <mergeCell ref="E26:E27"/>
    <mergeCell ref="A31:E31"/>
    <mergeCell ref="F31:F34"/>
    <mergeCell ref="A20:E20"/>
    <mergeCell ref="F20:F30"/>
    <mergeCell ref="A21:A22"/>
    <mergeCell ref="B21:B22"/>
    <mergeCell ref="D21:D22"/>
    <mergeCell ref="E21:E22"/>
    <mergeCell ref="A26:A27"/>
    <mergeCell ref="B26:B27"/>
    <mergeCell ref="C26:C27"/>
    <mergeCell ref="D26:D27"/>
    <mergeCell ref="A9:E9"/>
    <mergeCell ref="F9:F19"/>
    <mergeCell ref="D10:D12"/>
    <mergeCell ref="A15:E15"/>
    <mergeCell ref="B16:B18"/>
    <mergeCell ref="D16:D18"/>
    <mergeCell ref="A5:A6"/>
    <mergeCell ref="D5:D6"/>
    <mergeCell ref="E5:E6"/>
    <mergeCell ref="F5:F6"/>
    <mergeCell ref="A8:F8"/>
  </mergeCells>
  <pageMargins left="0.31496062992125984" right="0.11811023622047245" top="0.19685039370078741" bottom="0.19685039370078741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80" zoomScaleSheetLayoutView="80" workbookViewId="0">
      <selection activeCell="A38" sqref="A38:C38"/>
    </sheetView>
  </sheetViews>
  <sheetFormatPr defaultColWidth="8.85546875" defaultRowHeight="12.75"/>
  <cols>
    <col min="1" max="2" width="8.85546875" style="61"/>
    <col min="3" max="3" width="13.7109375" style="61" customWidth="1"/>
    <col min="4" max="4" width="16.28515625" style="61" customWidth="1"/>
    <col min="5" max="5" width="15" style="61" customWidth="1"/>
    <col min="6" max="6" width="11.28515625" style="61" customWidth="1"/>
    <col min="7" max="7" width="11.7109375" style="61" customWidth="1"/>
    <col min="8" max="8" width="15.7109375" style="61" customWidth="1"/>
    <col min="9" max="9" width="23.5703125" style="61" customWidth="1"/>
    <col min="10" max="16384" width="8.85546875" style="61"/>
  </cols>
  <sheetData>
    <row r="1" spans="1:10" s="58" customFormat="1" ht="18" customHeight="1">
      <c r="A1" s="54" t="s">
        <v>46</v>
      </c>
      <c r="B1" s="55"/>
      <c r="C1" s="56"/>
      <c r="D1" s="56"/>
      <c r="E1" s="55"/>
      <c r="F1" s="57"/>
      <c r="G1" s="57"/>
      <c r="H1" s="55"/>
      <c r="I1" s="57"/>
      <c r="J1" s="55"/>
    </row>
    <row r="2" spans="1:10" s="62" customFormat="1" ht="15.75">
      <c r="A2" s="59" t="s">
        <v>0</v>
      </c>
      <c r="B2" s="60"/>
      <c r="C2" s="61"/>
      <c r="D2" s="61"/>
      <c r="E2" s="60"/>
      <c r="F2" s="60"/>
      <c r="G2" s="60"/>
      <c r="H2" s="60"/>
      <c r="I2" s="60"/>
      <c r="J2" s="60"/>
    </row>
    <row r="3" spans="1:10" s="63" customFormat="1" ht="13.15" customHeight="1">
      <c r="A3" s="232"/>
      <c r="B3" s="233"/>
      <c r="C3" s="233"/>
      <c r="D3" s="233"/>
      <c r="E3" s="233"/>
      <c r="F3" s="233"/>
      <c r="G3" s="233"/>
      <c r="H3" s="233"/>
    </row>
    <row r="4" spans="1:10" s="62" customFormat="1" ht="15.6" hidden="1" customHeight="1">
      <c r="A4" s="234"/>
      <c r="B4" s="234"/>
      <c r="C4" s="234"/>
      <c r="D4" s="234"/>
      <c r="E4" s="234"/>
      <c r="F4" s="234"/>
      <c r="G4" s="234"/>
      <c r="H4" s="234"/>
      <c r="I4" s="60"/>
      <c r="J4" s="60"/>
    </row>
    <row r="5" spans="1:10" s="62" customFormat="1" ht="45.6" hidden="1" customHeight="1">
      <c r="A5" s="220" t="s">
        <v>68</v>
      </c>
      <c r="B5" s="220"/>
      <c r="C5" s="220"/>
      <c r="D5" s="220"/>
      <c r="E5" s="220"/>
      <c r="F5" s="220"/>
      <c r="G5" s="220"/>
      <c r="H5" s="220"/>
      <c r="I5" s="220"/>
      <c r="J5" s="64"/>
    </row>
    <row r="6" spans="1:10" s="63" customFormat="1" ht="15" hidden="1" customHeight="1">
      <c r="A6" s="65"/>
      <c r="B6" s="65"/>
      <c r="C6" s="65"/>
      <c r="D6" s="65"/>
      <c r="E6" s="65"/>
      <c r="F6" s="65"/>
      <c r="G6" s="65"/>
      <c r="H6" s="65"/>
    </row>
    <row r="7" spans="1:10" s="66" customFormat="1" ht="28.5" hidden="1" customHeight="1">
      <c r="A7" s="221" t="s">
        <v>50</v>
      </c>
      <c r="B7" s="222"/>
      <c r="C7" s="222"/>
      <c r="D7" s="221" t="s">
        <v>3</v>
      </c>
      <c r="E7" s="222"/>
      <c r="F7" s="221" t="s">
        <v>51</v>
      </c>
      <c r="G7" s="222"/>
      <c r="H7" s="221" t="s">
        <v>52</v>
      </c>
      <c r="I7" s="221" t="s">
        <v>6</v>
      </c>
    </row>
    <row r="8" spans="1:10" ht="46.5" hidden="1" customHeight="1">
      <c r="A8" s="222"/>
      <c r="B8" s="222"/>
      <c r="C8" s="222"/>
      <c r="D8" s="67" t="s">
        <v>53</v>
      </c>
      <c r="E8" s="67" t="s">
        <v>8</v>
      </c>
      <c r="F8" s="222"/>
      <c r="G8" s="222"/>
      <c r="H8" s="222"/>
      <c r="I8" s="222"/>
    </row>
    <row r="9" spans="1:10" ht="15" hidden="1" customHeight="1">
      <c r="A9" s="196">
        <v>1</v>
      </c>
      <c r="B9" s="196"/>
      <c r="C9" s="196"/>
      <c r="D9" s="68">
        <v>2</v>
      </c>
      <c r="E9" s="68">
        <v>3</v>
      </c>
      <c r="F9" s="196">
        <v>4</v>
      </c>
      <c r="G9" s="196"/>
      <c r="H9" s="68">
        <v>5</v>
      </c>
      <c r="I9" s="68">
        <v>6</v>
      </c>
    </row>
    <row r="10" spans="1:10" s="69" customFormat="1" ht="22.5" hidden="1" customHeight="1">
      <c r="A10" s="225" t="s">
        <v>54</v>
      </c>
      <c r="B10" s="226"/>
      <c r="C10" s="226"/>
      <c r="D10" s="226"/>
      <c r="E10" s="226"/>
      <c r="F10" s="226"/>
      <c r="G10" s="226"/>
      <c r="H10" s="226"/>
      <c r="I10" s="227"/>
    </row>
    <row r="11" spans="1:10" s="69" customFormat="1" ht="22.5" hidden="1" customHeight="1">
      <c r="A11" s="228" t="s">
        <v>69</v>
      </c>
      <c r="B11" s="229"/>
      <c r="C11" s="229"/>
      <c r="D11" s="229"/>
      <c r="E11" s="229"/>
      <c r="F11" s="229"/>
      <c r="G11" s="229"/>
      <c r="H11" s="229"/>
      <c r="I11" s="230"/>
    </row>
    <row r="12" spans="1:10" s="69" customFormat="1" ht="22.5" hidden="1" customHeight="1">
      <c r="A12" s="231" t="s">
        <v>70</v>
      </c>
      <c r="B12" s="231"/>
      <c r="C12" s="231"/>
      <c r="D12" s="195" t="s">
        <v>71</v>
      </c>
      <c r="E12" s="204">
        <v>7.0140000000000002</v>
      </c>
      <c r="F12" s="185" t="e">
        <f>#REF!</f>
        <v>#REF!</v>
      </c>
      <c r="G12" s="185"/>
      <c r="H12" s="185" t="e">
        <f>ROUND(F12*E12,2)</f>
        <v>#REF!</v>
      </c>
      <c r="I12" s="214" t="s">
        <v>72</v>
      </c>
    </row>
    <row r="13" spans="1:10" s="69" customFormat="1" ht="112.5" hidden="1" customHeight="1">
      <c r="A13" s="231"/>
      <c r="B13" s="231"/>
      <c r="C13" s="231"/>
      <c r="D13" s="195"/>
      <c r="E13" s="204"/>
      <c r="F13" s="185"/>
      <c r="G13" s="185"/>
      <c r="H13" s="185"/>
      <c r="I13" s="214"/>
    </row>
    <row r="14" spans="1:10" s="114" customFormat="1" ht="98.25" hidden="1" customHeight="1">
      <c r="A14" s="224" t="s">
        <v>73</v>
      </c>
      <c r="B14" s="224" t="s">
        <v>73</v>
      </c>
      <c r="C14" s="224" t="s">
        <v>73</v>
      </c>
      <c r="D14" s="195"/>
      <c r="E14" s="112">
        <v>3.1779999999999999</v>
      </c>
      <c r="F14" s="185" t="e">
        <f>F12</f>
        <v>#REF!</v>
      </c>
      <c r="G14" s="185"/>
      <c r="H14" s="113" t="e">
        <f>ROUND(E14*F12,2)</f>
        <v>#REF!</v>
      </c>
      <c r="I14" s="214"/>
    </row>
    <row r="15" spans="1:10" s="114" customFormat="1" ht="54" hidden="1" customHeight="1">
      <c r="A15" s="224" t="s">
        <v>74</v>
      </c>
      <c r="B15" s="224" t="s">
        <v>74</v>
      </c>
      <c r="C15" s="224" t="s">
        <v>74</v>
      </c>
      <c r="D15" s="195"/>
      <c r="E15" s="112">
        <v>1.641</v>
      </c>
      <c r="F15" s="185" t="e">
        <f>F12</f>
        <v>#REF!</v>
      </c>
      <c r="G15" s="185"/>
      <c r="H15" s="113" t="e">
        <f>ROUND(E15*F12,2)</f>
        <v>#REF!</v>
      </c>
      <c r="I15" s="214"/>
    </row>
    <row r="16" spans="1:10" s="114" customFormat="1" ht="99" hidden="1" customHeight="1">
      <c r="A16" s="224" t="s">
        <v>75</v>
      </c>
      <c r="B16" s="224" t="s">
        <v>74</v>
      </c>
      <c r="C16" s="224" t="s">
        <v>74</v>
      </c>
      <c r="D16" s="115"/>
      <c r="E16" s="112">
        <v>3.927</v>
      </c>
      <c r="F16" s="185" t="e">
        <f>F15</f>
        <v>#REF!</v>
      </c>
      <c r="G16" s="185"/>
      <c r="H16" s="113" t="e">
        <f>ROUND(E16*F16,2)</f>
        <v>#REF!</v>
      </c>
      <c r="I16" s="214"/>
    </row>
    <row r="17" spans="1:10" s="114" customFormat="1" ht="133.5" hidden="1" customHeight="1">
      <c r="A17" s="224" t="s">
        <v>76</v>
      </c>
      <c r="B17" s="224" t="s">
        <v>77</v>
      </c>
      <c r="C17" s="224" t="s">
        <v>77</v>
      </c>
      <c r="D17" s="112" t="s">
        <v>78</v>
      </c>
      <c r="E17" s="116">
        <v>2.7E-2</v>
      </c>
      <c r="F17" s="185" t="e">
        <f>F12</f>
        <v>#REF!</v>
      </c>
      <c r="G17" s="185"/>
      <c r="H17" s="113" t="e">
        <f>ROUND(E17*F12,2)</f>
        <v>#REF!</v>
      </c>
      <c r="I17" s="214"/>
    </row>
    <row r="18" spans="1:10" s="114" customFormat="1" ht="40.5" hidden="1" customHeight="1">
      <c r="A18" s="224" t="s">
        <v>79</v>
      </c>
      <c r="B18" s="224" t="s">
        <v>80</v>
      </c>
      <c r="C18" s="224" t="s">
        <v>80</v>
      </c>
      <c r="D18" s="112" t="s">
        <v>19</v>
      </c>
      <c r="E18" s="112" t="s">
        <v>20</v>
      </c>
      <c r="F18" s="185" t="e">
        <f>F12</f>
        <v>#REF!</v>
      </c>
      <c r="G18" s="185"/>
      <c r="H18" s="117"/>
      <c r="I18" s="214"/>
    </row>
    <row r="19" spans="1:10" s="69" customFormat="1" ht="15.75" hidden="1" customHeight="1">
      <c r="A19" s="208" t="s">
        <v>81</v>
      </c>
      <c r="B19" s="209"/>
      <c r="C19" s="209"/>
      <c r="D19" s="209"/>
      <c r="E19" s="209"/>
      <c r="F19" s="209"/>
      <c r="G19" s="209"/>
      <c r="H19" s="209"/>
      <c r="I19" s="210"/>
    </row>
    <row r="20" spans="1:10" s="69" customFormat="1" ht="63" hidden="1">
      <c r="A20" s="211" t="s">
        <v>57</v>
      </c>
      <c r="B20" s="212" t="s">
        <v>57</v>
      </c>
      <c r="C20" s="213" t="s">
        <v>57</v>
      </c>
      <c r="D20" s="70" t="s">
        <v>58</v>
      </c>
      <c r="E20" s="71">
        <f>ROUND(0.042*0.771,4)</f>
        <v>3.2399999999999998E-2</v>
      </c>
      <c r="F20" s="193" t="e">
        <f>#REF!</f>
        <v>#REF!</v>
      </c>
      <c r="G20" s="194"/>
      <c r="H20" s="72" t="e">
        <f>ROUND(F20*E20,2)</f>
        <v>#REF!</v>
      </c>
      <c r="I20" s="214" t="s">
        <v>59</v>
      </c>
    </row>
    <row r="21" spans="1:10" s="69" customFormat="1" ht="67.5" hidden="1" customHeight="1">
      <c r="A21" s="215"/>
      <c r="B21" s="216"/>
      <c r="C21" s="217"/>
      <c r="D21" s="73"/>
      <c r="E21" s="74" t="s">
        <v>60</v>
      </c>
      <c r="F21" s="218"/>
      <c r="G21" s="219"/>
      <c r="H21" s="75"/>
      <c r="I21" s="214"/>
    </row>
    <row r="22" spans="1:10" s="69" customFormat="1" ht="63" hidden="1">
      <c r="A22" s="223" t="s">
        <v>62</v>
      </c>
      <c r="B22" s="223" t="s">
        <v>62</v>
      </c>
      <c r="C22" s="223" t="s">
        <v>62</v>
      </c>
      <c r="D22" s="76" t="s">
        <v>58</v>
      </c>
      <c r="E22" s="76">
        <v>2.4899999999999999E-2</v>
      </c>
      <c r="F22" s="185" t="e">
        <f>F20</f>
        <v>#REF!</v>
      </c>
      <c r="G22" s="185"/>
      <c r="H22" s="77" t="e">
        <f>ROUND(F22*E22,2)</f>
        <v>#REF!</v>
      </c>
      <c r="I22" s="214"/>
    </row>
    <row r="23" spans="1:10" s="69" customFormat="1" ht="67.5" hidden="1" customHeight="1">
      <c r="A23" s="223" t="s">
        <v>82</v>
      </c>
      <c r="B23" s="223" t="s">
        <v>82</v>
      </c>
      <c r="C23" s="223" t="s">
        <v>82</v>
      </c>
      <c r="D23" s="76" t="s">
        <v>58</v>
      </c>
      <c r="E23" s="76">
        <v>2.12E-2</v>
      </c>
      <c r="F23" s="185" t="e">
        <f>F20</f>
        <v>#REF!</v>
      </c>
      <c r="G23" s="185"/>
      <c r="H23" s="77" t="e">
        <f>ROUND(F23*E23,2)</f>
        <v>#REF!</v>
      </c>
      <c r="I23" s="214"/>
    </row>
    <row r="24" spans="1:10" s="69" customFormat="1" ht="61.5" hidden="1" customHeight="1">
      <c r="A24" s="223" t="s">
        <v>64</v>
      </c>
      <c r="B24" s="223" t="s">
        <v>64</v>
      </c>
      <c r="C24" s="223" t="s">
        <v>64</v>
      </c>
      <c r="D24" s="76" t="s">
        <v>65</v>
      </c>
      <c r="E24" s="76" t="s">
        <v>20</v>
      </c>
      <c r="F24" s="185" t="e">
        <f>F20</f>
        <v>#REF!</v>
      </c>
      <c r="G24" s="185"/>
      <c r="H24" s="77"/>
      <c r="I24" s="214"/>
    </row>
    <row r="25" spans="1:10" s="69" customFormat="1" ht="21.75" hidden="1" customHeight="1">
      <c r="A25" s="78"/>
      <c r="B25" s="79"/>
      <c r="C25" s="79"/>
      <c r="D25" s="92"/>
      <c r="E25" s="92"/>
      <c r="F25" s="81"/>
      <c r="G25" s="81"/>
      <c r="H25" s="81"/>
    </row>
    <row r="26" spans="1:10" s="62" customFormat="1" ht="40.15" customHeight="1">
      <c r="A26" s="220" t="s">
        <v>87</v>
      </c>
      <c r="B26" s="220"/>
      <c r="C26" s="220"/>
      <c r="D26" s="220"/>
      <c r="E26" s="220"/>
      <c r="F26" s="220"/>
      <c r="G26" s="220"/>
      <c r="H26" s="220"/>
      <c r="I26" s="220"/>
      <c r="J26" s="64"/>
    </row>
    <row r="27" spans="1:10" s="63" customFormat="1" ht="15" customHeight="1">
      <c r="A27" s="65"/>
      <c r="B27" s="65"/>
      <c r="C27" s="65"/>
      <c r="D27" s="65"/>
      <c r="E27" s="65"/>
      <c r="F27" s="65"/>
      <c r="G27" s="65"/>
      <c r="H27" s="65"/>
    </row>
    <row r="28" spans="1:10" s="66" customFormat="1" ht="28.5" customHeight="1">
      <c r="A28" s="221" t="s">
        <v>50</v>
      </c>
      <c r="B28" s="222"/>
      <c r="C28" s="222"/>
      <c r="D28" s="221" t="s">
        <v>3</v>
      </c>
      <c r="E28" s="222"/>
      <c r="F28" s="221" t="s">
        <v>51</v>
      </c>
      <c r="G28" s="222"/>
      <c r="H28" s="221" t="s">
        <v>52</v>
      </c>
      <c r="I28" s="221" t="s">
        <v>6</v>
      </c>
    </row>
    <row r="29" spans="1:10" ht="46.5" customHeight="1">
      <c r="A29" s="222"/>
      <c r="B29" s="222"/>
      <c r="C29" s="222"/>
      <c r="D29" s="67" t="s">
        <v>53</v>
      </c>
      <c r="E29" s="67" t="s">
        <v>8</v>
      </c>
      <c r="F29" s="222"/>
      <c r="G29" s="222"/>
      <c r="H29" s="222"/>
      <c r="I29" s="222"/>
    </row>
    <row r="30" spans="1:10" ht="15" customHeight="1">
      <c r="A30" s="196">
        <v>1</v>
      </c>
      <c r="B30" s="196"/>
      <c r="C30" s="196"/>
      <c r="D30" s="68">
        <v>2</v>
      </c>
      <c r="E30" s="68">
        <v>3</v>
      </c>
      <c r="F30" s="196">
        <v>4</v>
      </c>
      <c r="G30" s="196"/>
      <c r="H30" s="68">
        <v>5</v>
      </c>
      <c r="I30" s="68">
        <v>6</v>
      </c>
    </row>
    <row r="31" spans="1:10" s="123" customFormat="1" ht="22.5" customHeight="1">
      <c r="A31" s="197" t="s">
        <v>54</v>
      </c>
      <c r="B31" s="198"/>
      <c r="C31" s="198"/>
      <c r="D31" s="198"/>
      <c r="E31" s="198"/>
      <c r="F31" s="198"/>
      <c r="G31" s="198"/>
      <c r="H31" s="198"/>
      <c r="I31" s="199"/>
    </row>
    <row r="32" spans="1:10" s="123" customFormat="1" ht="22.5" customHeight="1">
      <c r="A32" s="200" t="s">
        <v>69</v>
      </c>
      <c r="B32" s="201"/>
      <c r="C32" s="201"/>
      <c r="D32" s="201"/>
      <c r="E32" s="201"/>
      <c r="F32" s="201"/>
      <c r="G32" s="201"/>
      <c r="H32" s="201"/>
      <c r="I32" s="202"/>
    </row>
    <row r="33" spans="1:9" s="123" customFormat="1" ht="22.5" customHeight="1">
      <c r="A33" s="203" t="s">
        <v>70</v>
      </c>
      <c r="B33" s="203"/>
      <c r="C33" s="203"/>
      <c r="D33" s="204" t="s">
        <v>71</v>
      </c>
      <c r="E33" s="204">
        <v>7.0140000000000002</v>
      </c>
      <c r="F33" s="185">
        <f>[1]Полноват!D49</f>
        <v>79.709999999999994</v>
      </c>
      <c r="G33" s="185"/>
      <c r="H33" s="185">
        <f>ROUND(F33*E33,2)</f>
        <v>559.09</v>
      </c>
      <c r="I33" s="205" t="s">
        <v>88</v>
      </c>
    </row>
    <row r="34" spans="1:9" s="123" customFormat="1" ht="99.6" customHeight="1">
      <c r="A34" s="203"/>
      <c r="B34" s="203"/>
      <c r="C34" s="203"/>
      <c r="D34" s="204"/>
      <c r="E34" s="204"/>
      <c r="F34" s="185"/>
      <c r="G34" s="185"/>
      <c r="H34" s="185"/>
      <c r="I34" s="206"/>
    </row>
    <row r="35" spans="1:9" s="123" customFormat="1" ht="139.15" customHeight="1">
      <c r="A35" s="184" t="s">
        <v>84</v>
      </c>
      <c r="B35" s="184" t="s">
        <v>73</v>
      </c>
      <c r="C35" s="184" t="s">
        <v>73</v>
      </c>
      <c r="D35" s="204"/>
      <c r="E35" s="121">
        <v>5.3230000000000004</v>
      </c>
      <c r="F35" s="185">
        <f>F33</f>
        <v>79.709999999999994</v>
      </c>
      <c r="G35" s="185"/>
      <c r="H35" s="113">
        <f>ROUND(E35*F35,2)</f>
        <v>424.3</v>
      </c>
      <c r="I35" s="206"/>
    </row>
    <row r="36" spans="1:9" s="124" customFormat="1" ht="97.15" customHeight="1">
      <c r="A36" s="184" t="s">
        <v>89</v>
      </c>
      <c r="B36" s="184" t="s">
        <v>73</v>
      </c>
      <c r="C36" s="184" t="s">
        <v>73</v>
      </c>
      <c r="D36" s="204"/>
      <c r="E36" s="121">
        <v>3.1779999999999999</v>
      </c>
      <c r="F36" s="185">
        <f>F33</f>
        <v>79.709999999999994</v>
      </c>
      <c r="G36" s="185"/>
      <c r="H36" s="113">
        <f>ROUND(E36*F33,2)</f>
        <v>253.32</v>
      </c>
      <c r="I36" s="206"/>
    </row>
    <row r="37" spans="1:9" s="124" customFormat="1" ht="41.45" customHeight="1">
      <c r="A37" s="184" t="s">
        <v>90</v>
      </c>
      <c r="B37" s="184" t="s">
        <v>74</v>
      </c>
      <c r="C37" s="184" t="s">
        <v>74</v>
      </c>
      <c r="D37" s="204"/>
      <c r="E37" s="121">
        <v>1.641</v>
      </c>
      <c r="F37" s="185">
        <f>F33</f>
        <v>79.709999999999994</v>
      </c>
      <c r="G37" s="185"/>
      <c r="H37" s="113">
        <f>ROUND(E37*F33,2)</f>
        <v>130.80000000000001</v>
      </c>
      <c r="I37" s="206"/>
    </row>
    <row r="38" spans="1:9" s="124" customFormat="1" ht="84.6" customHeight="1">
      <c r="A38" s="184" t="s">
        <v>91</v>
      </c>
      <c r="B38" s="184" t="s">
        <v>74</v>
      </c>
      <c r="C38" s="184" t="s">
        <v>74</v>
      </c>
      <c r="D38" s="120"/>
      <c r="E38" s="121">
        <v>3.927</v>
      </c>
      <c r="F38" s="185">
        <f>F37</f>
        <v>79.709999999999994</v>
      </c>
      <c r="G38" s="185"/>
      <c r="H38" s="113">
        <f>ROUND(E38*F38,2)</f>
        <v>313.02</v>
      </c>
      <c r="I38" s="206"/>
    </row>
    <row r="39" spans="1:9" s="124" customFormat="1" ht="98.45" customHeight="1">
      <c r="A39" s="184" t="s">
        <v>92</v>
      </c>
      <c r="B39" s="184" t="s">
        <v>77</v>
      </c>
      <c r="C39" s="184" t="s">
        <v>77</v>
      </c>
      <c r="D39" s="121" t="s">
        <v>78</v>
      </c>
      <c r="E39" s="122">
        <v>2.7E-2</v>
      </c>
      <c r="F39" s="185">
        <f>F33</f>
        <v>79.709999999999994</v>
      </c>
      <c r="G39" s="185"/>
      <c r="H39" s="113">
        <f>ROUND(E39*F33,2)</f>
        <v>2.15</v>
      </c>
      <c r="I39" s="206"/>
    </row>
    <row r="40" spans="1:9" s="124" customFormat="1" ht="30.6" customHeight="1">
      <c r="A40" s="184" t="s">
        <v>93</v>
      </c>
      <c r="B40" s="184" t="s">
        <v>80</v>
      </c>
      <c r="C40" s="184" t="s">
        <v>80</v>
      </c>
      <c r="D40" s="121" t="s">
        <v>19</v>
      </c>
      <c r="E40" s="121" t="s">
        <v>20</v>
      </c>
      <c r="F40" s="185">
        <f>F33</f>
        <v>79.709999999999994</v>
      </c>
      <c r="G40" s="185"/>
      <c r="H40" s="117"/>
      <c r="I40" s="207"/>
    </row>
    <row r="41" spans="1:9" s="123" customFormat="1" ht="15.75" customHeight="1">
      <c r="A41" s="187" t="s">
        <v>81</v>
      </c>
      <c r="B41" s="188"/>
      <c r="C41" s="188"/>
      <c r="D41" s="188"/>
      <c r="E41" s="188"/>
      <c r="F41" s="188"/>
      <c r="G41" s="188"/>
      <c r="H41" s="188"/>
      <c r="I41" s="189"/>
    </row>
    <row r="42" spans="1:9" s="123" customFormat="1" ht="80.45" customHeight="1">
      <c r="A42" s="190" t="s">
        <v>57</v>
      </c>
      <c r="B42" s="191" t="s">
        <v>57</v>
      </c>
      <c r="C42" s="192" t="s">
        <v>57</v>
      </c>
      <c r="D42" s="125" t="s">
        <v>94</v>
      </c>
      <c r="E42" s="126">
        <f>ROUND(0.042,4)</f>
        <v>4.2000000000000003E-2</v>
      </c>
      <c r="F42" s="193">
        <v>2548.48</v>
      </c>
      <c r="G42" s="194"/>
      <c r="H42" s="119">
        <f>ROUND(F42*E42,2)</f>
        <v>107.04</v>
      </c>
      <c r="I42" s="195" t="s">
        <v>86</v>
      </c>
    </row>
    <row r="43" spans="1:9" s="123" customFormat="1" ht="61.9" customHeight="1">
      <c r="A43" s="184" t="s">
        <v>62</v>
      </c>
      <c r="B43" s="184" t="s">
        <v>62</v>
      </c>
      <c r="C43" s="184" t="s">
        <v>62</v>
      </c>
      <c r="D43" s="127" t="s">
        <v>94</v>
      </c>
      <c r="E43" s="127">
        <v>2.4899999999999999E-2</v>
      </c>
      <c r="F43" s="185">
        <f>F42</f>
        <v>2548.48</v>
      </c>
      <c r="G43" s="185"/>
      <c r="H43" s="118">
        <f>ROUND(F43*E43,2)</f>
        <v>63.46</v>
      </c>
      <c r="I43" s="195"/>
    </row>
    <row r="44" spans="1:9" s="123" customFormat="1" ht="61.9" customHeight="1">
      <c r="A44" s="184" t="s">
        <v>82</v>
      </c>
      <c r="B44" s="184" t="s">
        <v>82</v>
      </c>
      <c r="C44" s="184" t="s">
        <v>82</v>
      </c>
      <c r="D44" s="127" t="s">
        <v>94</v>
      </c>
      <c r="E44" s="127">
        <v>2.12E-2</v>
      </c>
      <c r="F44" s="185">
        <f>F42</f>
        <v>2548.48</v>
      </c>
      <c r="G44" s="185"/>
      <c r="H44" s="118">
        <f>ROUND(F44*E44,2)</f>
        <v>54.03</v>
      </c>
      <c r="I44" s="195"/>
    </row>
    <row r="45" spans="1:9" s="123" customFormat="1" ht="80.45" customHeight="1">
      <c r="A45" s="184" t="s">
        <v>64</v>
      </c>
      <c r="B45" s="184" t="s">
        <v>64</v>
      </c>
      <c r="C45" s="184" t="s">
        <v>64</v>
      </c>
      <c r="D45" s="127" t="s">
        <v>65</v>
      </c>
      <c r="E45" s="127" t="s">
        <v>20</v>
      </c>
      <c r="F45" s="185">
        <f>F42</f>
        <v>2548.48</v>
      </c>
      <c r="G45" s="185"/>
      <c r="H45" s="118"/>
      <c r="I45" s="195"/>
    </row>
    <row r="46" spans="1:9" s="69" customFormat="1" ht="15.75">
      <c r="A46" s="82"/>
      <c r="B46" s="83"/>
      <c r="C46" s="83"/>
      <c r="D46" s="83"/>
      <c r="E46" s="83"/>
      <c r="F46" s="83"/>
      <c r="G46" s="83"/>
      <c r="H46" s="83"/>
    </row>
    <row r="47" spans="1:9" s="69" customFormat="1" ht="27" customHeight="1">
      <c r="A47" s="186"/>
      <c r="B47" s="186"/>
      <c r="C47" s="186"/>
      <c r="D47" s="186"/>
      <c r="E47" s="186"/>
      <c r="F47" s="186"/>
      <c r="G47" s="186"/>
      <c r="H47" s="186"/>
    </row>
    <row r="48" spans="1:9" s="69" customFormat="1" ht="27" customHeight="1">
      <c r="A48" s="84"/>
      <c r="B48" s="84"/>
      <c r="C48" s="84"/>
      <c r="D48" s="84"/>
      <c r="E48" s="84"/>
      <c r="F48" s="84"/>
      <c r="G48" s="84"/>
      <c r="H48" s="84"/>
    </row>
    <row r="49" spans="1:17" s="69" customFormat="1" ht="27" customHeight="1">
      <c r="A49" s="84"/>
      <c r="B49" s="84"/>
      <c r="C49" s="84"/>
      <c r="D49" s="84"/>
      <c r="E49" s="84"/>
      <c r="F49" s="84"/>
      <c r="G49" s="84"/>
      <c r="H49" s="84"/>
    </row>
    <row r="50" spans="1:17" s="69" customFormat="1" ht="27" customHeight="1">
      <c r="A50" s="84"/>
      <c r="B50" s="84"/>
      <c r="C50" s="84"/>
      <c r="D50" s="84"/>
      <c r="E50" s="84"/>
      <c r="F50" s="84"/>
      <c r="G50" s="84"/>
      <c r="H50" s="84"/>
    </row>
    <row r="51" spans="1:17" s="69" customFormat="1" ht="27" customHeight="1">
      <c r="A51" s="84"/>
      <c r="B51" s="84"/>
      <c r="C51" s="84"/>
      <c r="D51" s="84"/>
      <c r="E51" s="84"/>
      <c r="F51" s="84"/>
      <c r="G51" s="84"/>
      <c r="H51" s="84"/>
    </row>
    <row r="52" spans="1:17" s="69" customFormat="1" ht="22.5" customHeight="1">
      <c r="A52" s="101"/>
      <c r="B52" s="104"/>
      <c r="C52" s="104"/>
      <c r="D52" s="104"/>
      <c r="E52" s="104"/>
      <c r="F52" s="104"/>
      <c r="G52" s="104"/>
      <c r="H52" s="104"/>
    </row>
    <row r="53" spans="1:17" s="69" customFormat="1" ht="11.25" customHeight="1">
      <c r="A53" s="101"/>
      <c r="B53" s="104"/>
      <c r="C53" s="104"/>
      <c r="D53" s="104"/>
      <c r="E53" s="104"/>
      <c r="F53" s="104"/>
      <c r="G53" s="104"/>
      <c r="H53" s="104"/>
    </row>
    <row r="54" spans="1:17" s="69" customFormat="1" ht="15.75" customHeight="1">
      <c r="A54" s="181"/>
      <c r="B54" s="181"/>
      <c r="C54" s="181"/>
      <c r="D54" s="181"/>
      <c r="E54" s="104"/>
      <c r="F54" s="104"/>
      <c r="G54" s="104"/>
      <c r="H54" s="104"/>
      <c r="I54" s="87"/>
    </row>
    <row r="55" spans="1:17" s="69" customFormat="1" ht="9" customHeight="1">
      <c r="A55" s="88"/>
      <c r="B55" s="88"/>
      <c r="C55" s="88"/>
      <c r="D55" s="88"/>
      <c r="E55" s="104"/>
      <c r="F55" s="104"/>
      <c r="G55" s="104"/>
      <c r="H55" s="104"/>
      <c r="I55" s="87"/>
    </row>
    <row r="56" spans="1:17" s="105" customFormat="1" ht="15.75" customHeight="1">
      <c r="A56" s="181"/>
      <c r="B56" s="181"/>
      <c r="C56" s="181"/>
      <c r="D56" s="181"/>
      <c r="E56" s="104"/>
      <c r="F56" s="104"/>
      <c r="G56" s="104"/>
      <c r="H56" s="104"/>
      <c r="I56" s="89"/>
    </row>
    <row r="57" spans="1:17" s="105" customFormat="1" ht="10.5" customHeight="1">
      <c r="A57" s="88"/>
      <c r="B57" s="88"/>
      <c r="C57" s="88"/>
      <c r="D57" s="88"/>
      <c r="E57" s="104"/>
      <c r="F57" s="104"/>
      <c r="G57" s="104"/>
      <c r="H57" s="104"/>
      <c r="I57" s="89"/>
    </row>
    <row r="58" spans="1:17" s="105" customFormat="1" ht="21" customHeight="1">
      <c r="A58" s="181"/>
      <c r="B58" s="181"/>
      <c r="C58" s="181"/>
      <c r="D58" s="181"/>
      <c r="E58" s="104"/>
      <c r="F58" s="104"/>
      <c r="G58" s="104"/>
      <c r="H58" s="104"/>
      <c r="I58" s="89"/>
    </row>
    <row r="59" spans="1:17" s="105" customFormat="1" ht="9" customHeight="1">
      <c r="A59" s="88"/>
      <c r="B59" s="88"/>
      <c r="C59" s="88"/>
      <c r="D59" s="88"/>
      <c r="E59" s="104"/>
      <c r="F59" s="104"/>
      <c r="G59" s="104"/>
      <c r="H59" s="104"/>
      <c r="I59" s="89"/>
    </row>
    <row r="60" spans="1:17" s="105" customFormat="1" ht="21.75" customHeight="1">
      <c r="A60" s="181"/>
      <c r="B60" s="181"/>
      <c r="C60" s="181"/>
      <c r="D60" s="181"/>
      <c r="E60" s="104"/>
      <c r="F60" s="104"/>
      <c r="G60" s="104"/>
      <c r="H60" s="104"/>
    </row>
    <row r="61" spans="1:17" s="105" customFormat="1" ht="32.25" customHeight="1">
      <c r="A61" s="177"/>
      <c r="B61" s="182"/>
      <c r="C61" s="182"/>
      <c r="D61" s="177"/>
      <c r="E61" s="182"/>
      <c r="F61" s="177"/>
      <c r="G61" s="182"/>
      <c r="H61" s="177"/>
      <c r="Q61" s="89"/>
    </row>
    <row r="62" spans="1:17" s="105" customFormat="1" ht="17.25" customHeight="1">
      <c r="A62" s="182"/>
      <c r="B62" s="182"/>
      <c r="C62" s="182"/>
      <c r="D62" s="91"/>
      <c r="E62" s="91"/>
      <c r="F62" s="182"/>
      <c r="G62" s="182"/>
      <c r="H62" s="182"/>
      <c r="Q62" s="89"/>
    </row>
    <row r="63" spans="1:17" s="105" customFormat="1" ht="33" customHeight="1">
      <c r="A63" s="183"/>
      <c r="B63" s="183"/>
      <c r="C63" s="183"/>
      <c r="D63" s="92"/>
      <c r="E63" s="92"/>
      <c r="F63" s="183"/>
      <c r="G63" s="183"/>
      <c r="H63" s="92"/>
      <c r="Q63" s="89"/>
    </row>
    <row r="64" spans="1:17" s="105" customFormat="1" ht="33" customHeight="1">
      <c r="A64" s="107"/>
      <c r="B64" s="94"/>
      <c r="C64" s="94"/>
      <c r="D64" s="99"/>
      <c r="E64" s="109"/>
      <c r="F64" s="100"/>
      <c r="G64" s="98"/>
      <c r="H64" s="100"/>
      <c r="Q64" s="89"/>
    </row>
    <row r="65" spans="1:17" s="105" customFormat="1" ht="60.75" customHeight="1">
      <c r="A65" s="176"/>
      <c r="B65" s="168"/>
      <c r="C65" s="168"/>
      <c r="D65" s="177"/>
      <c r="E65" s="91"/>
      <c r="F65" s="169"/>
      <c r="G65" s="179"/>
      <c r="H65" s="100"/>
      <c r="Q65" s="89"/>
    </row>
    <row r="66" spans="1:17" s="105" customFormat="1" ht="31.5" customHeight="1">
      <c r="A66" s="170"/>
      <c r="B66" s="170"/>
      <c r="C66" s="170"/>
      <c r="D66" s="178"/>
      <c r="E66" s="102"/>
      <c r="F66" s="179"/>
      <c r="G66" s="179"/>
      <c r="H66" s="100"/>
      <c r="Q66" s="89"/>
    </row>
    <row r="67" spans="1:17" s="105" customFormat="1" ht="43.5" customHeight="1">
      <c r="A67" s="180"/>
      <c r="B67" s="168"/>
      <c r="C67" s="168"/>
      <c r="D67" s="178"/>
      <c r="E67" s="102"/>
      <c r="F67" s="179"/>
      <c r="G67" s="179"/>
      <c r="H67" s="100"/>
    </row>
    <row r="68" spans="1:17" s="105" customFormat="1" ht="30.75" customHeight="1">
      <c r="A68" s="170"/>
      <c r="B68" s="168"/>
      <c r="C68" s="168"/>
      <c r="D68" s="103"/>
      <c r="E68" s="92"/>
      <c r="F68" s="169"/>
      <c r="G68" s="169"/>
      <c r="H68" s="100"/>
    </row>
    <row r="69" spans="1:17" s="105" customFormat="1" ht="30.75" customHeight="1">
      <c r="A69" s="173"/>
      <c r="B69" s="175"/>
      <c r="C69" s="175"/>
      <c r="D69" s="172"/>
      <c r="E69" s="172"/>
      <c r="F69" s="172"/>
      <c r="G69" s="172"/>
      <c r="H69" s="172"/>
    </row>
    <row r="70" spans="1:17" s="105" customFormat="1" ht="12" customHeight="1">
      <c r="A70" s="176"/>
      <c r="B70" s="168"/>
      <c r="C70" s="168"/>
      <c r="D70" s="177"/>
      <c r="E70" s="92"/>
      <c r="F70" s="169"/>
      <c r="G70" s="169"/>
      <c r="H70" s="100"/>
    </row>
    <row r="71" spans="1:17" s="105" customFormat="1" ht="12" customHeight="1">
      <c r="A71" s="170"/>
      <c r="B71" s="170"/>
      <c r="C71" s="170"/>
      <c r="D71" s="178"/>
      <c r="E71" s="92"/>
      <c r="F71" s="179"/>
      <c r="G71" s="179"/>
      <c r="H71" s="100"/>
    </row>
    <row r="72" spans="1:17" s="106" customFormat="1" ht="15.75">
      <c r="A72" s="180"/>
      <c r="B72" s="168"/>
      <c r="C72" s="168"/>
      <c r="D72" s="178"/>
      <c r="E72" s="92"/>
      <c r="F72" s="179"/>
      <c r="G72" s="179"/>
      <c r="H72" s="100"/>
    </row>
    <row r="73" spans="1:17" ht="15.75">
      <c r="A73" s="170"/>
      <c r="B73" s="168"/>
      <c r="C73" s="168"/>
      <c r="D73" s="103"/>
      <c r="E73" s="92"/>
      <c r="F73" s="169"/>
      <c r="G73" s="169"/>
      <c r="H73" s="100"/>
    </row>
    <row r="74" spans="1:17" ht="15.75">
      <c r="A74" s="171"/>
      <c r="B74" s="172"/>
      <c r="C74" s="172"/>
      <c r="D74" s="108"/>
      <c r="E74" s="91"/>
      <c r="F74" s="169"/>
      <c r="G74" s="169"/>
      <c r="H74" s="100"/>
    </row>
    <row r="75" spans="1:17" ht="15.75">
      <c r="A75" s="173"/>
      <c r="B75" s="174"/>
      <c r="C75" s="174"/>
      <c r="D75" s="108"/>
      <c r="E75" s="102"/>
      <c r="F75" s="169"/>
      <c r="G75" s="169"/>
      <c r="H75" s="100"/>
    </row>
    <row r="76" spans="1:17" ht="15">
      <c r="A76" s="167"/>
      <c r="B76" s="168"/>
      <c r="C76" s="168"/>
      <c r="D76" s="92"/>
      <c r="E76" s="92"/>
      <c r="F76" s="169"/>
      <c r="G76" s="169"/>
      <c r="H76" s="100"/>
    </row>
    <row r="77" spans="1:17" ht="15.75">
      <c r="A77" s="109"/>
      <c r="B77" s="99"/>
      <c r="C77" s="99"/>
      <c r="D77" s="92"/>
      <c r="E77" s="92"/>
      <c r="F77" s="110"/>
      <c r="G77" s="110"/>
      <c r="H77" s="110"/>
    </row>
    <row r="78" spans="1:17" ht="15.75">
      <c r="A78" s="109"/>
      <c r="B78" s="99"/>
      <c r="C78" s="99"/>
      <c r="D78" s="92"/>
      <c r="E78" s="92"/>
      <c r="F78" s="110"/>
      <c r="G78" s="110"/>
      <c r="H78" s="110"/>
    </row>
    <row r="79" spans="1:17" ht="14.25">
      <c r="A79" s="111"/>
      <c r="B79" s="111"/>
      <c r="C79" s="111"/>
      <c r="D79" s="111"/>
      <c r="E79" s="111"/>
      <c r="F79" s="111"/>
      <c r="G79" s="111"/>
      <c r="H79" s="111"/>
    </row>
  </sheetData>
  <mergeCells count="110">
    <mergeCell ref="A3:H3"/>
    <mergeCell ref="A4:H4"/>
    <mergeCell ref="A5:I5"/>
    <mergeCell ref="A7:C8"/>
    <mergeCell ref="D7:E7"/>
    <mergeCell ref="F7:G8"/>
    <mergeCell ref="H7:H8"/>
    <mergeCell ref="I7:I8"/>
    <mergeCell ref="A14:C14"/>
    <mergeCell ref="F14:G14"/>
    <mergeCell ref="A15:C15"/>
    <mergeCell ref="F15:G15"/>
    <mergeCell ref="A16:C16"/>
    <mergeCell ref="F16:G16"/>
    <mergeCell ref="A9:C9"/>
    <mergeCell ref="F9:G9"/>
    <mergeCell ref="A10:I10"/>
    <mergeCell ref="A11:I11"/>
    <mergeCell ref="A12:C13"/>
    <mergeCell ref="D12:D15"/>
    <mergeCell ref="E12:E13"/>
    <mergeCell ref="F12:G13"/>
    <mergeCell ref="H12:H13"/>
    <mergeCell ref="I12:I18"/>
    <mergeCell ref="A17:C17"/>
    <mergeCell ref="F17:G17"/>
    <mergeCell ref="A18:C18"/>
    <mergeCell ref="F18:G18"/>
    <mergeCell ref="A19:I19"/>
    <mergeCell ref="A20:C20"/>
    <mergeCell ref="F20:G20"/>
    <mergeCell ref="I20:I24"/>
    <mergeCell ref="A21:C21"/>
    <mergeCell ref="F21:G21"/>
    <mergeCell ref="A26:I26"/>
    <mergeCell ref="A28:C29"/>
    <mergeCell ref="D28:E28"/>
    <mergeCell ref="F28:G29"/>
    <mergeCell ref="H28:H29"/>
    <mergeCell ref="I28:I29"/>
    <mergeCell ref="A22:C22"/>
    <mergeCell ref="F22:G22"/>
    <mergeCell ref="A23:C23"/>
    <mergeCell ref="F23:G23"/>
    <mergeCell ref="A24:C24"/>
    <mergeCell ref="F24:G24"/>
    <mergeCell ref="A36:C36"/>
    <mergeCell ref="F36:G36"/>
    <mergeCell ref="A37:C37"/>
    <mergeCell ref="F37:G37"/>
    <mergeCell ref="A30:C30"/>
    <mergeCell ref="F30:G30"/>
    <mergeCell ref="A31:I31"/>
    <mergeCell ref="A32:I32"/>
    <mergeCell ref="A33:C34"/>
    <mergeCell ref="D33:D37"/>
    <mergeCell ref="E33:E34"/>
    <mergeCell ref="F33:G34"/>
    <mergeCell ref="H33:H34"/>
    <mergeCell ref="I33:I40"/>
    <mergeCell ref="A35:C35"/>
    <mergeCell ref="F35:G35"/>
    <mergeCell ref="A41:I41"/>
    <mergeCell ref="A42:C42"/>
    <mergeCell ref="F42:G42"/>
    <mergeCell ref="I42:I45"/>
    <mergeCell ref="A43:C43"/>
    <mergeCell ref="F43:G43"/>
    <mergeCell ref="A44:C44"/>
    <mergeCell ref="F44:G44"/>
    <mergeCell ref="A38:C38"/>
    <mergeCell ref="F38:G38"/>
    <mergeCell ref="A39:C39"/>
    <mergeCell ref="F39:G39"/>
    <mergeCell ref="A40:C40"/>
    <mergeCell ref="F40:G40"/>
    <mergeCell ref="H61:H62"/>
    <mergeCell ref="A63:C63"/>
    <mergeCell ref="F63:G63"/>
    <mergeCell ref="A45:C45"/>
    <mergeCell ref="F45:G45"/>
    <mergeCell ref="A47:H47"/>
    <mergeCell ref="A54:D54"/>
    <mergeCell ref="A56:D56"/>
    <mergeCell ref="A58:D58"/>
    <mergeCell ref="A65:C65"/>
    <mergeCell ref="D65:D67"/>
    <mergeCell ref="F65:G67"/>
    <mergeCell ref="A66:C66"/>
    <mergeCell ref="A67:C67"/>
    <mergeCell ref="A68:C68"/>
    <mergeCell ref="F68:G68"/>
    <mergeCell ref="A60:D60"/>
    <mergeCell ref="A61:C62"/>
    <mergeCell ref="D61:E61"/>
    <mergeCell ref="F61:G62"/>
    <mergeCell ref="A76:C76"/>
    <mergeCell ref="F76:G76"/>
    <mergeCell ref="A73:C73"/>
    <mergeCell ref="F73:G73"/>
    <mergeCell ref="A74:C74"/>
    <mergeCell ref="F74:G74"/>
    <mergeCell ref="A75:C75"/>
    <mergeCell ref="F75:G75"/>
    <mergeCell ref="A69:H69"/>
    <mergeCell ref="A70:C70"/>
    <mergeCell ref="D70:D72"/>
    <mergeCell ref="F70:G72"/>
    <mergeCell ref="A71:C71"/>
    <mergeCell ref="A72:C72"/>
  </mergeCells>
  <pageMargins left="0.59055118110236227" right="0.19685039370078741" top="0.35433070866141736" bottom="0.15748031496062992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topLeftCell="A32" zoomScale="80" zoomScaleSheetLayoutView="80" workbookViewId="0">
      <selection activeCell="E35" sqref="E35:H35"/>
    </sheetView>
  </sheetViews>
  <sheetFormatPr defaultColWidth="8.85546875" defaultRowHeight="12.75"/>
  <cols>
    <col min="1" max="2" width="8.85546875" style="61"/>
    <col min="3" max="3" width="13.7109375" style="61" customWidth="1"/>
    <col min="4" max="5" width="15.7109375" style="61" customWidth="1"/>
    <col min="6" max="6" width="11.28515625" style="61" customWidth="1"/>
    <col min="7" max="7" width="11.7109375" style="61" customWidth="1"/>
    <col min="8" max="8" width="15.7109375" style="61" customWidth="1"/>
    <col min="9" max="9" width="23.5703125" style="61" customWidth="1"/>
    <col min="10" max="16384" width="8.85546875" style="61"/>
  </cols>
  <sheetData>
    <row r="1" spans="1:10" s="58" customFormat="1" ht="19.899999999999999" customHeight="1">
      <c r="A1" s="54" t="s">
        <v>46</v>
      </c>
      <c r="B1" s="55"/>
      <c r="C1" s="56"/>
      <c r="D1" s="56"/>
      <c r="E1" s="55"/>
      <c r="F1" s="57"/>
      <c r="G1" s="57"/>
      <c r="H1" s="55"/>
      <c r="I1" s="57"/>
      <c r="J1" s="55"/>
    </row>
    <row r="2" spans="1:10" s="62" customFormat="1" ht="15.75">
      <c r="A2" s="59" t="s">
        <v>0</v>
      </c>
      <c r="B2" s="60"/>
      <c r="C2" s="61"/>
      <c r="D2" s="61"/>
      <c r="E2" s="60"/>
      <c r="F2" s="60"/>
      <c r="G2" s="60"/>
      <c r="H2" s="60"/>
      <c r="I2" s="60"/>
      <c r="J2" s="60"/>
    </row>
    <row r="3" spans="1:10" s="63" customFormat="1" ht="15.75">
      <c r="A3" s="232"/>
      <c r="B3" s="233"/>
      <c r="C3" s="233"/>
      <c r="D3" s="233"/>
      <c r="E3" s="233"/>
      <c r="F3" s="233"/>
      <c r="G3" s="233"/>
      <c r="H3" s="233"/>
    </row>
    <row r="4" spans="1:10" s="62" customFormat="1" ht="15.6" hidden="1" customHeight="1">
      <c r="A4" s="234"/>
      <c r="B4" s="234"/>
      <c r="C4" s="234"/>
      <c r="D4" s="234"/>
      <c r="E4" s="234"/>
      <c r="F4" s="234"/>
      <c r="G4" s="234"/>
      <c r="H4" s="234"/>
      <c r="I4" s="60"/>
      <c r="J4" s="60"/>
    </row>
    <row r="5" spans="1:10" s="62" customFormat="1" ht="45.6" hidden="1" customHeight="1">
      <c r="A5" s="220" t="s">
        <v>68</v>
      </c>
      <c r="B5" s="220"/>
      <c r="C5" s="220"/>
      <c r="D5" s="220"/>
      <c r="E5" s="220"/>
      <c r="F5" s="220"/>
      <c r="G5" s="220"/>
      <c r="H5" s="220"/>
      <c r="I5" s="220"/>
      <c r="J5" s="64"/>
    </row>
    <row r="6" spans="1:10" s="63" customFormat="1" ht="15" hidden="1" customHeight="1">
      <c r="A6" s="65"/>
      <c r="B6" s="65"/>
      <c r="C6" s="65"/>
      <c r="D6" s="65"/>
      <c r="E6" s="65"/>
      <c r="F6" s="65"/>
      <c r="G6" s="65"/>
      <c r="H6" s="65"/>
    </row>
    <row r="7" spans="1:10" s="66" customFormat="1" ht="28.5" hidden="1" customHeight="1">
      <c r="A7" s="221" t="s">
        <v>50</v>
      </c>
      <c r="B7" s="222"/>
      <c r="C7" s="222"/>
      <c r="D7" s="221" t="s">
        <v>3</v>
      </c>
      <c r="E7" s="222"/>
      <c r="F7" s="221" t="s">
        <v>51</v>
      </c>
      <c r="G7" s="222"/>
      <c r="H7" s="221" t="s">
        <v>52</v>
      </c>
      <c r="I7" s="221" t="s">
        <v>6</v>
      </c>
    </row>
    <row r="8" spans="1:10" ht="46.5" hidden="1" customHeight="1">
      <c r="A8" s="222"/>
      <c r="B8" s="222"/>
      <c r="C8" s="222"/>
      <c r="D8" s="67" t="s">
        <v>53</v>
      </c>
      <c r="E8" s="67" t="s">
        <v>8</v>
      </c>
      <c r="F8" s="222"/>
      <c r="G8" s="222"/>
      <c r="H8" s="222"/>
      <c r="I8" s="222"/>
    </row>
    <row r="9" spans="1:10" ht="15" hidden="1" customHeight="1">
      <c r="A9" s="196">
        <v>1</v>
      </c>
      <c r="B9" s="196"/>
      <c r="C9" s="196"/>
      <c r="D9" s="68">
        <v>2</v>
      </c>
      <c r="E9" s="68">
        <v>3</v>
      </c>
      <c r="F9" s="196">
        <v>4</v>
      </c>
      <c r="G9" s="196"/>
      <c r="H9" s="68">
        <v>5</v>
      </c>
      <c r="I9" s="68">
        <v>6</v>
      </c>
    </row>
    <row r="10" spans="1:10" s="69" customFormat="1" ht="22.5" hidden="1" customHeight="1">
      <c r="A10" s="225" t="s">
        <v>54</v>
      </c>
      <c r="B10" s="226"/>
      <c r="C10" s="226"/>
      <c r="D10" s="226"/>
      <c r="E10" s="226"/>
      <c r="F10" s="226"/>
      <c r="G10" s="226"/>
      <c r="H10" s="226"/>
      <c r="I10" s="227"/>
    </row>
    <row r="11" spans="1:10" s="69" customFormat="1" ht="22.5" hidden="1" customHeight="1">
      <c r="A11" s="228" t="s">
        <v>69</v>
      </c>
      <c r="B11" s="229"/>
      <c r="C11" s="229"/>
      <c r="D11" s="229"/>
      <c r="E11" s="229"/>
      <c r="F11" s="229"/>
      <c r="G11" s="229"/>
      <c r="H11" s="229"/>
      <c r="I11" s="230"/>
    </row>
    <row r="12" spans="1:10" s="69" customFormat="1" ht="22.5" hidden="1" customHeight="1">
      <c r="A12" s="231" t="s">
        <v>70</v>
      </c>
      <c r="B12" s="231"/>
      <c r="C12" s="231"/>
      <c r="D12" s="195" t="s">
        <v>71</v>
      </c>
      <c r="E12" s="204">
        <v>7.0140000000000002</v>
      </c>
      <c r="F12" s="185" t="e">
        <f>#REF!</f>
        <v>#REF!</v>
      </c>
      <c r="G12" s="185"/>
      <c r="H12" s="185" t="e">
        <f>ROUND(F12*E12,2)</f>
        <v>#REF!</v>
      </c>
      <c r="I12" s="214" t="s">
        <v>72</v>
      </c>
    </row>
    <row r="13" spans="1:10" s="69" customFormat="1" ht="112.5" hidden="1" customHeight="1">
      <c r="A13" s="231"/>
      <c r="B13" s="231"/>
      <c r="C13" s="231"/>
      <c r="D13" s="195"/>
      <c r="E13" s="204"/>
      <c r="F13" s="185"/>
      <c r="G13" s="185"/>
      <c r="H13" s="185"/>
      <c r="I13" s="214"/>
    </row>
    <row r="14" spans="1:10" s="114" customFormat="1" ht="98.25" hidden="1" customHeight="1">
      <c r="A14" s="224" t="s">
        <v>73</v>
      </c>
      <c r="B14" s="224" t="s">
        <v>73</v>
      </c>
      <c r="C14" s="224" t="s">
        <v>73</v>
      </c>
      <c r="D14" s="195"/>
      <c r="E14" s="112">
        <v>3.1779999999999999</v>
      </c>
      <c r="F14" s="185" t="e">
        <f>F12</f>
        <v>#REF!</v>
      </c>
      <c r="G14" s="185"/>
      <c r="H14" s="113" t="e">
        <f>ROUND(E14*F12,2)</f>
        <v>#REF!</v>
      </c>
      <c r="I14" s="214"/>
    </row>
    <row r="15" spans="1:10" s="114" customFormat="1" ht="54" hidden="1" customHeight="1">
      <c r="A15" s="224" t="s">
        <v>74</v>
      </c>
      <c r="B15" s="224" t="s">
        <v>74</v>
      </c>
      <c r="C15" s="224" t="s">
        <v>74</v>
      </c>
      <c r="D15" s="195"/>
      <c r="E15" s="112">
        <v>1.641</v>
      </c>
      <c r="F15" s="185" t="e">
        <f>F12</f>
        <v>#REF!</v>
      </c>
      <c r="G15" s="185"/>
      <c r="H15" s="113" t="e">
        <f>ROUND(E15*F12,2)</f>
        <v>#REF!</v>
      </c>
      <c r="I15" s="214"/>
    </row>
    <row r="16" spans="1:10" s="114" customFormat="1" ht="99" hidden="1" customHeight="1">
      <c r="A16" s="224" t="s">
        <v>75</v>
      </c>
      <c r="B16" s="224" t="s">
        <v>74</v>
      </c>
      <c r="C16" s="224" t="s">
        <v>74</v>
      </c>
      <c r="D16" s="115"/>
      <c r="E16" s="112">
        <v>3.927</v>
      </c>
      <c r="F16" s="185" t="e">
        <f>F15</f>
        <v>#REF!</v>
      </c>
      <c r="G16" s="185"/>
      <c r="H16" s="113" t="e">
        <f>ROUND(E16*F16,2)</f>
        <v>#REF!</v>
      </c>
      <c r="I16" s="214"/>
    </row>
    <row r="17" spans="1:10" s="114" customFormat="1" ht="133.5" hidden="1" customHeight="1">
      <c r="A17" s="224" t="s">
        <v>76</v>
      </c>
      <c r="B17" s="224" t="s">
        <v>77</v>
      </c>
      <c r="C17" s="224" t="s">
        <v>77</v>
      </c>
      <c r="D17" s="112" t="s">
        <v>78</v>
      </c>
      <c r="E17" s="116">
        <v>2.7E-2</v>
      </c>
      <c r="F17" s="185" t="e">
        <f>F12</f>
        <v>#REF!</v>
      </c>
      <c r="G17" s="185"/>
      <c r="H17" s="113" t="e">
        <f>ROUND(E17*F12,2)</f>
        <v>#REF!</v>
      </c>
      <c r="I17" s="214"/>
    </row>
    <row r="18" spans="1:10" s="114" customFormat="1" ht="40.5" hidden="1" customHeight="1">
      <c r="A18" s="224" t="s">
        <v>79</v>
      </c>
      <c r="B18" s="224" t="s">
        <v>80</v>
      </c>
      <c r="C18" s="224" t="s">
        <v>80</v>
      </c>
      <c r="D18" s="112" t="s">
        <v>19</v>
      </c>
      <c r="E18" s="112" t="s">
        <v>20</v>
      </c>
      <c r="F18" s="185" t="e">
        <f>F12</f>
        <v>#REF!</v>
      </c>
      <c r="G18" s="185"/>
      <c r="H18" s="117"/>
      <c r="I18" s="214"/>
    </row>
    <row r="19" spans="1:10" s="69" customFormat="1" ht="15.75" hidden="1" customHeight="1">
      <c r="A19" s="208" t="s">
        <v>81</v>
      </c>
      <c r="B19" s="209"/>
      <c r="C19" s="209"/>
      <c r="D19" s="209"/>
      <c r="E19" s="209"/>
      <c r="F19" s="209"/>
      <c r="G19" s="209"/>
      <c r="H19" s="209"/>
      <c r="I19" s="210"/>
    </row>
    <row r="20" spans="1:10" s="69" customFormat="1" ht="63" hidden="1">
      <c r="A20" s="211" t="s">
        <v>57</v>
      </c>
      <c r="B20" s="212" t="s">
        <v>57</v>
      </c>
      <c r="C20" s="213" t="s">
        <v>57</v>
      </c>
      <c r="D20" s="70" t="s">
        <v>58</v>
      </c>
      <c r="E20" s="71">
        <f>ROUND(0.042*0.771,4)</f>
        <v>3.2399999999999998E-2</v>
      </c>
      <c r="F20" s="193" t="e">
        <f>#REF!</f>
        <v>#REF!</v>
      </c>
      <c r="G20" s="194"/>
      <c r="H20" s="72" t="e">
        <f>ROUND(F20*E20,2)</f>
        <v>#REF!</v>
      </c>
      <c r="I20" s="214" t="s">
        <v>59</v>
      </c>
    </row>
    <row r="21" spans="1:10" s="69" customFormat="1" ht="67.5" hidden="1" customHeight="1">
      <c r="A21" s="215"/>
      <c r="B21" s="216"/>
      <c r="C21" s="217"/>
      <c r="D21" s="73"/>
      <c r="E21" s="74" t="s">
        <v>60</v>
      </c>
      <c r="F21" s="218"/>
      <c r="G21" s="219"/>
      <c r="H21" s="75"/>
      <c r="I21" s="214"/>
    </row>
    <row r="22" spans="1:10" s="69" customFormat="1" ht="63" hidden="1">
      <c r="A22" s="223" t="s">
        <v>62</v>
      </c>
      <c r="B22" s="223" t="s">
        <v>62</v>
      </c>
      <c r="C22" s="223" t="s">
        <v>62</v>
      </c>
      <c r="D22" s="76" t="s">
        <v>58</v>
      </c>
      <c r="E22" s="76">
        <v>2.4899999999999999E-2</v>
      </c>
      <c r="F22" s="185" t="e">
        <f>F20</f>
        <v>#REF!</v>
      </c>
      <c r="G22" s="185"/>
      <c r="H22" s="77" t="e">
        <f>ROUND(F22*E22,2)</f>
        <v>#REF!</v>
      </c>
      <c r="I22" s="214"/>
    </row>
    <row r="23" spans="1:10" s="69" customFormat="1" ht="67.5" hidden="1" customHeight="1">
      <c r="A23" s="223" t="s">
        <v>82</v>
      </c>
      <c r="B23" s="223" t="s">
        <v>82</v>
      </c>
      <c r="C23" s="223" t="s">
        <v>82</v>
      </c>
      <c r="D23" s="76" t="s">
        <v>58</v>
      </c>
      <c r="E23" s="76">
        <v>2.12E-2</v>
      </c>
      <c r="F23" s="185" t="e">
        <f>F20</f>
        <v>#REF!</v>
      </c>
      <c r="G23" s="185"/>
      <c r="H23" s="77" t="e">
        <f>ROUND(F23*E23,2)</f>
        <v>#REF!</v>
      </c>
      <c r="I23" s="214"/>
    </row>
    <row r="24" spans="1:10" s="69" customFormat="1" ht="61.5" hidden="1" customHeight="1">
      <c r="A24" s="223" t="s">
        <v>64</v>
      </c>
      <c r="B24" s="223" t="s">
        <v>64</v>
      </c>
      <c r="C24" s="223" t="s">
        <v>64</v>
      </c>
      <c r="D24" s="76" t="s">
        <v>65</v>
      </c>
      <c r="E24" s="76" t="s">
        <v>20</v>
      </c>
      <c r="F24" s="185" t="e">
        <f>F20</f>
        <v>#REF!</v>
      </c>
      <c r="G24" s="185"/>
      <c r="H24" s="77"/>
      <c r="I24" s="214"/>
    </row>
    <row r="25" spans="1:10" s="69" customFormat="1" ht="21.75" hidden="1" customHeight="1">
      <c r="A25" s="78"/>
      <c r="B25" s="79"/>
      <c r="C25" s="79"/>
      <c r="D25" s="80"/>
      <c r="E25" s="80"/>
      <c r="F25" s="81"/>
      <c r="G25" s="81"/>
      <c r="H25" s="81"/>
    </row>
    <row r="26" spans="1:10" s="62" customFormat="1" ht="45.6" customHeight="1">
      <c r="A26" s="220" t="s">
        <v>85</v>
      </c>
      <c r="B26" s="220"/>
      <c r="C26" s="220"/>
      <c r="D26" s="220"/>
      <c r="E26" s="220"/>
      <c r="F26" s="220"/>
      <c r="G26" s="220"/>
      <c r="H26" s="220"/>
      <c r="I26" s="220"/>
      <c r="J26" s="64"/>
    </row>
    <row r="27" spans="1:10" s="63" customFormat="1" ht="15" customHeight="1">
      <c r="A27" s="65"/>
      <c r="B27" s="65"/>
      <c r="C27" s="65"/>
      <c r="D27" s="65"/>
      <c r="E27" s="65"/>
      <c r="F27" s="65"/>
      <c r="G27" s="65"/>
      <c r="H27" s="65"/>
    </row>
    <row r="28" spans="1:10" s="66" customFormat="1" ht="28.5" customHeight="1">
      <c r="A28" s="221" t="s">
        <v>50</v>
      </c>
      <c r="B28" s="222"/>
      <c r="C28" s="222"/>
      <c r="D28" s="221" t="s">
        <v>3</v>
      </c>
      <c r="E28" s="222"/>
      <c r="F28" s="221" t="s">
        <v>51</v>
      </c>
      <c r="G28" s="222"/>
      <c r="H28" s="221" t="s">
        <v>52</v>
      </c>
      <c r="I28" s="221" t="s">
        <v>6</v>
      </c>
    </row>
    <row r="29" spans="1:10" ht="46.5" customHeight="1">
      <c r="A29" s="222"/>
      <c r="B29" s="222"/>
      <c r="C29" s="222"/>
      <c r="D29" s="67" t="s">
        <v>53</v>
      </c>
      <c r="E29" s="67" t="s">
        <v>8</v>
      </c>
      <c r="F29" s="222"/>
      <c r="G29" s="222"/>
      <c r="H29" s="222"/>
      <c r="I29" s="222"/>
    </row>
    <row r="30" spans="1:10" ht="15" customHeight="1">
      <c r="A30" s="196">
        <v>1</v>
      </c>
      <c r="B30" s="196"/>
      <c r="C30" s="196"/>
      <c r="D30" s="68">
        <v>2</v>
      </c>
      <c r="E30" s="68">
        <v>3</v>
      </c>
      <c r="F30" s="196">
        <v>4</v>
      </c>
      <c r="G30" s="196"/>
      <c r="H30" s="68">
        <v>5</v>
      </c>
      <c r="I30" s="68">
        <v>6</v>
      </c>
    </row>
    <row r="31" spans="1:10" s="69" customFormat="1" ht="22.5" customHeight="1">
      <c r="A31" s="225" t="s">
        <v>54</v>
      </c>
      <c r="B31" s="226"/>
      <c r="C31" s="226"/>
      <c r="D31" s="226"/>
      <c r="E31" s="226"/>
      <c r="F31" s="226"/>
      <c r="G31" s="226"/>
      <c r="H31" s="226"/>
      <c r="I31" s="227"/>
    </row>
    <row r="32" spans="1:10" s="69" customFormat="1" ht="22.5" customHeight="1">
      <c r="A32" s="228" t="s">
        <v>69</v>
      </c>
      <c r="B32" s="229"/>
      <c r="C32" s="229"/>
      <c r="D32" s="229"/>
      <c r="E32" s="229"/>
      <c r="F32" s="229"/>
      <c r="G32" s="229"/>
      <c r="H32" s="229"/>
      <c r="I32" s="230"/>
    </row>
    <row r="33" spans="1:9" s="69" customFormat="1" ht="22.5" customHeight="1">
      <c r="A33" s="231" t="s">
        <v>70</v>
      </c>
      <c r="B33" s="231"/>
      <c r="C33" s="231"/>
      <c r="D33" s="195" t="s">
        <v>71</v>
      </c>
      <c r="E33" s="204">
        <v>7.0140000000000002</v>
      </c>
      <c r="F33" s="185">
        <f>[1]Полноват!D49</f>
        <v>79.709999999999994</v>
      </c>
      <c r="G33" s="185"/>
      <c r="H33" s="185">
        <f>ROUND(F33*E33,2)</f>
        <v>559.09</v>
      </c>
      <c r="I33" s="235" t="s">
        <v>83</v>
      </c>
    </row>
    <row r="34" spans="1:9" s="69" customFormat="1" ht="89.45" customHeight="1">
      <c r="A34" s="231"/>
      <c r="B34" s="231"/>
      <c r="C34" s="231"/>
      <c r="D34" s="195"/>
      <c r="E34" s="204"/>
      <c r="F34" s="185"/>
      <c r="G34" s="185"/>
      <c r="H34" s="185"/>
      <c r="I34" s="236"/>
    </row>
    <row r="35" spans="1:9" s="114" customFormat="1" ht="133.15" customHeight="1">
      <c r="A35" s="224" t="s">
        <v>84</v>
      </c>
      <c r="B35" s="224" t="s">
        <v>73</v>
      </c>
      <c r="C35" s="224" t="s">
        <v>73</v>
      </c>
      <c r="D35" s="195"/>
      <c r="E35" s="112">
        <v>5.3230000000000004</v>
      </c>
      <c r="F35" s="185">
        <f>F33</f>
        <v>79.709999999999994</v>
      </c>
      <c r="G35" s="185"/>
      <c r="H35" s="113">
        <f>ROUND(E35*F35,2)</f>
        <v>424.3</v>
      </c>
      <c r="I35" s="236"/>
    </row>
    <row r="36" spans="1:9" s="114" customFormat="1" ht="98.25" customHeight="1">
      <c r="A36" s="224" t="s">
        <v>73</v>
      </c>
      <c r="B36" s="224" t="s">
        <v>73</v>
      </c>
      <c r="C36" s="224" t="s">
        <v>73</v>
      </c>
      <c r="D36" s="195"/>
      <c r="E36" s="112">
        <v>3.1779999999999999</v>
      </c>
      <c r="F36" s="185">
        <f>F33</f>
        <v>79.709999999999994</v>
      </c>
      <c r="G36" s="185"/>
      <c r="H36" s="113">
        <f>ROUND(E36*F33,2)</f>
        <v>253.32</v>
      </c>
      <c r="I36" s="236"/>
    </row>
    <row r="37" spans="1:9" s="114" customFormat="1" ht="54" customHeight="1">
      <c r="A37" s="224" t="s">
        <v>74</v>
      </c>
      <c r="B37" s="224" t="s">
        <v>74</v>
      </c>
      <c r="C37" s="224" t="s">
        <v>74</v>
      </c>
      <c r="D37" s="195"/>
      <c r="E37" s="112">
        <v>1.641</v>
      </c>
      <c r="F37" s="185">
        <f>F33</f>
        <v>79.709999999999994</v>
      </c>
      <c r="G37" s="185"/>
      <c r="H37" s="113">
        <f>ROUND(E37*F33,2)</f>
        <v>130.80000000000001</v>
      </c>
      <c r="I37" s="236"/>
    </row>
    <row r="38" spans="1:9" s="114" customFormat="1" ht="99" customHeight="1">
      <c r="A38" s="224" t="s">
        <v>75</v>
      </c>
      <c r="B38" s="224" t="s">
        <v>74</v>
      </c>
      <c r="C38" s="224" t="s">
        <v>74</v>
      </c>
      <c r="D38" s="115"/>
      <c r="E38" s="112">
        <v>3.927</v>
      </c>
      <c r="F38" s="185">
        <f>F37</f>
        <v>79.709999999999994</v>
      </c>
      <c r="G38" s="185"/>
      <c r="H38" s="113">
        <f>ROUND(E38*F38,2)</f>
        <v>313.02</v>
      </c>
      <c r="I38" s="236"/>
    </row>
    <row r="39" spans="1:9" s="114" customFormat="1" ht="116.45" customHeight="1">
      <c r="A39" s="224" t="s">
        <v>76</v>
      </c>
      <c r="B39" s="224" t="s">
        <v>77</v>
      </c>
      <c r="C39" s="224" t="s">
        <v>77</v>
      </c>
      <c r="D39" s="112" t="s">
        <v>78</v>
      </c>
      <c r="E39" s="116">
        <v>2.7E-2</v>
      </c>
      <c r="F39" s="185">
        <f>F33</f>
        <v>79.709999999999994</v>
      </c>
      <c r="G39" s="185"/>
      <c r="H39" s="113">
        <f>ROUND(E39*F33,2)</f>
        <v>2.15</v>
      </c>
      <c r="I39" s="236"/>
    </row>
    <row r="40" spans="1:9" s="114" customFormat="1" ht="40.5" customHeight="1">
      <c r="A40" s="224" t="s">
        <v>79</v>
      </c>
      <c r="B40" s="224" t="s">
        <v>80</v>
      </c>
      <c r="C40" s="224" t="s">
        <v>80</v>
      </c>
      <c r="D40" s="112" t="s">
        <v>19</v>
      </c>
      <c r="E40" s="112" t="s">
        <v>20</v>
      </c>
      <c r="F40" s="185">
        <f>F33</f>
        <v>79.709999999999994</v>
      </c>
      <c r="G40" s="185"/>
      <c r="H40" s="117"/>
      <c r="I40" s="237"/>
    </row>
    <row r="41" spans="1:9" s="69" customFormat="1" ht="15.75" customHeight="1">
      <c r="A41" s="208" t="s">
        <v>81</v>
      </c>
      <c r="B41" s="209"/>
      <c r="C41" s="209"/>
      <c r="D41" s="209"/>
      <c r="E41" s="209"/>
      <c r="F41" s="209"/>
      <c r="G41" s="209"/>
      <c r="H41" s="209"/>
      <c r="I41" s="210"/>
    </row>
    <row r="42" spans="1:9" s="69" customFormat="1" ht="63">
      <c r="A42" s="211" t="s">
        <v>57</v>
      </c>
      <c r="B42" s="212" t="s">
        <v>57</v>
      </c>
      <c r="C42" s="213" t="s">
        <v>57</v>
      </c>
      <c r="D42" s="70" t="s">
        <v>58</v>
      </c>
      <c r="E42" s="71">
        <f>ROUND(0.042,4)</f>
        <v>4.2000000000000003E-2</v>
      </c>
      <c r="F42" s="193">
        <f>[1]Полноват!D57</f>
        <v>2686</v>
      </c>
      <c r="G42" s="194"/>
      <c r="H42" s="72">
        <f>ROUND(F42*E42,2)</f>
        <v>112.81</v>
      </c>
      <c r="I42" s="238" t="s">
        <v>86</v>
      </c>
    </row>
    <row r="43" spans="1:9" s="69" customFormat="1" ht="17.45" customHeight="1">
      <c r="A43" s="215"/>
      <c r="B43" s="216"/>
      <c r="C43" s="217"/>
      <c r="D43" s="73"/>
      <c r="E43" s="74"/>
      <c r="F43" s="218"/>
      <c r="G43" s="219"/>
      <c r="H43" s="75"/>
      <c r="I43" s="238"/>
    </row>
    <row r="44" spans="1:9" s="69" customFormat="1" ht="63">
      <c r="A44" s="223" t="s">
        <v>62</v>
      </c>
      <c r="B44" s="223" t="s">
        <v>62</v>
      </c>
      <c r="C44" s="223" t="s">
        <v>62</v>
      </c>
      <c r="D44" s="76" t="s">
        <v>58</v>
      </c>
      <c r="E44" s="76">
        <v>2.4899999999999999E-2</v>
      </c>
      <c r="F44" s="185">
        <f>F42</f>
        <v>2686</v>
      </c>
      <c r="G44" s="185"/>
      <c r="H44" s="77">
        <f>ROUND(F44*E44,2)</f>
        <v>66.88</v>
      </c>
      <c r="I44" s="238"/>
    </row>
    <row r="45" spans="1:9" s="69" customFormat="1" ht="67.5" customHeight="1">
      <c r="A45" s="223" t="s">
        <v>82</v>
      </c>
      <c r="B45" s="223" t="s">
        <v>82</v>
      </c>
      <c r="C45" s="223" t="s">
        <v>82</v>
      </c>
      <c r="D45" s="76" t="s">
        <v>58</v>
      </c>
      <c r="E45" s="76">
        <v>2.12E-2</v>
      </c>
      <c r="F45" s="185">
        <f>F42</f>
        <v>2686</v>
      </c>
      <c r="G45" s="185"/>
      <c r="H45" s="77">
        <f>ROUND(F45*E45,2)</f>
        <v>56.94</v>
      </c>
      <c r="I45" s="238"/>
    </row>
    <row r="46" spans="1:9" s="69" customFormat="1" ht="132" customHeight="1">
      <c r="A46" s="223" t="s">
        <v>64</v>
      </c>
      <c r="B46" s="223" t="s">
        <v>64</v>
      </c>
      <c r="C46" s="223" t="s">
        <v>64</v>
      </c>
      <c r="D46" s="76" t="s">
        <v>65</v>
      </c>
      <c r="E46" s="76" t="s">
        <v>20</v>
      </c>
      <c r="F46" s="185">
        <f>F42</f>
        <v>2686</v>
      </c>
      <c r="G46" s="185"/>
      <c r="H46" s="77"/>
      <c r="I46" s="238"/>
    </row>
    <row r="47" spans="1:9" s="69" customFormat="1" ht="15.75">
      <c r="A47" s="82"/>
      <c r="B47" s="83"/>
      <c r="C47" s="83"/>
      <c r="D47" s="83"/>
      <c r="E47" s="83"/>
      <c r="F47" s="83"/>
      <c r="G47" s="83"/>
      <c r="H47" s="83"/>
    </row>
    <row r="48" spans="1:9" s="69" customFormat="1" ht="27" customHeight="1">
      <c r="A48" s="186"/>
      <c r="B48" s="186"/>
      <c r="C48" s="186"/>
      <c r="D48" s="186"/>
      <c r="E48" s="186"/>
      <c r="F48" s="186"/>
      <c r="G48" s="186"/>
      <c r="H48" s="186"/>
    </row>
    <row r="49" spans="1:17" s="69" customFormat="1" ht="27" customHeight="1">
      <c r="A49" s="84"/>
      <c r="B49" s="84"/>
      <c r="C49" s="84"/>
      <c r="D49" s="84"/>
      <c r="E49" s="84"/>
      <c r="F49" s="84"/>
      <c r="G49" s="84"/>
      <c r="H49" s="84"/>
    </row>
    <row r="50" spans="1:17" s="69" customFormat="1" ht="27" customHeight="1">
      <c r="A50" s="84"/>
      <c r="B50" s="84"/>
      <c r="C50" s="84"/>
      <c r="D50" s="84"/>
      <c r="E50" s="84"/>
      <c r="F50" s="84"/>
      <c r="G50" s="84"/>
      <c r="H50" s="84"/>
    </row>
    <row r="51" spans="1:17" s="69" customFormat="1" ht="27" customHeight="1">
      <c r="A51" s="84"/>
      <c r="B51" s="84"/>
      <c r="C51" s="84"/>
      <c r="D51" s="84"/>
      <c r="E51" s="84"/>
      <c r="F51" s="84"/>
      <c r="G51" s="84"/>
      <c r="H51" s="84"/>
    </row>
    <row r="52" spans="1:17" s="69" customFormat="1" ht="27" customHeight="1">
      <c r="A52" s="84"/>
      <c r="B52" s="84"/>
      <c r="C52" s="84"/>
      <c r="D52" s="84"/>
      <c r="E52" s="84"/>
      <c r="F52" s="84"/>
      <c r="G52" s="84"/>
      <c r="H52" s="84"/>
    </row>
    <row r="53" spans="1:17" s="69" customFormat="1" ht="22.5" customHeight="1">
      <c r="A53" s="85"/>
      <c r="B53" s="86"/>
      <c r="C53" s="86"/>
      <c r="D53" s="86"/>
      <c r="E53" s="86"/>
      <c r="F53" s="86"/>
      <c r="G53" s="86"/>
      <c r="H53" s="86"/>
    </row>
    <row r="54" spans="1:17" s="69" customFormat="1" ht="11.25" customHeight="1">
      <c r="A54" s="85"/>
      <c r="B54" s="86"/>
      <c r="C54" s="86"/>
      <c r="D54" s="86"/>
      <c r="E54" s="86"/>
      <c r="F54" s="86"/>
      <c r="G54" s="86"/>
      <c r="H54" s="86"/>
    </row>
    <row r="55" spans="1:17" s="69" customFormat="1" ht="15.75" customHeight="1">
      <c r="A55" s="181"/>
      <c r="B55" s="181"/>
      <c r="C55" s="181"/>
      <c r="D55" s="181"/>
      <c r="E55" s="86"/>
      <c r="F55" s="86"/>
      <c r="G55" s="86"/>
      <c r="H55" s="86"/>
      <c r="I55" s="87"/>
    </row>
    <row r="56" spans="1:17" s="69" customFormat="1" ht="9" customHeight="1">
      <c r="A56" s="88"/>
      <c r="B56" s="88"/>
      <c r="C56" s="88"/>
      <c r="D56" s="88"/>
      <c r="E56" s="86"/>
      <c r="F56" s="86"/>
      <c r="G56" s="86"/>
      <c r="H56" s="86"/>
      <c r="I56" s="87"/>
    </row>
    <row r="57" spans="1:17" s="90" customFormat="1" ht="15.75" customHeight="1">
      <c r="A57" s="181"/>
      <c r="B57" s="181"/>
      <c r="C57" s="181"/>
      <c r="D57" s="181"/>
      <c r="E57" s="86"/>
      <c r="F57" s="86"/>
      <c r="G57" s="86"/>
      <c r="H57" s="86"/>
      <c r="I57" s="89"/>
    </row>
    <row r="58" spans="1:17" s="90" customFormat="1" ht="10.5" customHeight="1">
      <c r="A58" s="88"/>
      <c r="B58" s="88"/>
      <c r="C58" s="88"/>
      <c r="D58" s="88"/>
      <c r="E58" s="86"/>
      <c r="F58" s="86"/>
      <c r="G58" s="86"/>
      <c r="H58" s="86"/>
      <c r="I58" s="89"/>
    </row>
    <row r="59" spans="1:17" s="90" customFormat="1" ht="21" customHeight="1">
      <c r="A59" s="181"/>
      <c r="B59" s="181"/>
      <c r="C59" s="181"/>
      <c r="D59" s="181"/>
      <c r="E59" s="86"/>
      <c r="F59" s="86"/>
      <c r="G59" s="86"/>
      <c r="H59" s="86"/>
      <c r="I59" s="89"/>
    </row>
    <row r="60" spans="1:17" s="90" customFormat="1" ht="9" customHeight="1">
      <c r="A60" s="88"/>
      <c r="B60" s="88"/>
      <c r="C60" s="88"/>
      <c r="D60" s="88"/>
      <c r="E60" s="86"/>
      <c r="F60" s="86"/>
      <c r="G60" s="86"/>
      <c r="H60" s="86"/>
      <c r="I60" s="89"/>
    </row>
    <row r="61" spans="1:17" s="90" customFormat="1" ht="21.75" customHeight="1">
      <c r="A61" s="181"/>
      <c r="B61" s="181"/>
      <c r="C61" s="181"/>
      <c r="D61" s="181"/>
      <c r="E61" s="86"/>
      <c r="F61" s="86"/>
      <c r="G61" s="86"/>
      <c r="H61" s="86"/>
    </row>
    <row r="62" spans="1:17" s="90" customFormat="1" ht="32.25" customHeight="1">
      <c r="A62" s="177"/>
      <c r="B62" s="182"/>
      <c r="C62" s="182"/>
      <c r="D62" s="177"/>
      <c r="E62" s="182"/>
      <c r="F62" s="177"/>
      <c r="G62" s="182"/>
      <c r="H62" s="177"/>
      <c r="Q62" s="89"/>
    </row>
    <row r="63" spans="1:17" s="90" customFormat="1" ht="17.25" customHeight="1">
      <c r="A63" s="182"/>
      <c r="B63" s="182"/>
      <c r="C63" s="182"/>
      <c r="D63" s="91"/>
      <c r="E63" s="91"/>
      <c r="F63" s="182"/>
      <c r="G63" s="182"/>
      <c r="H63" s="182"/>
      <c r="Q63" s="89"/>
    </row>
    <row r="64" spans="1:17" s="90" customFormat="1" ht="33" customHeight="1">
      <c r="A64" s="183"/>
      <c r="B64" s="183"/>
      <c r="C64" s="183"/>
      <c r="D64" s="80"/>
      <c r="E64" s="80"/>
      <c r="F64" s="183"/>
      <c r="G64" s="183"/>
      <c r="H64" s="80"/>
      <c r="Q64" s="89"/>
    </row>
    <row r="65" spans="1:17" s="90" customFormat="1" ht="33" customHeight="1">
      <c r="A65" s="93"/>
      <c r="B65" s="94"/>
      <c r="C65" s="94"/>
      <c r="D65" s="95"/>
      <c r="E65" s="96"/>
      <c r="F65" s="97"/>
      <c r="G65" s="98"/>
      <c r="H65" s="97"/>
      <c r="Q65" s="89"/>
    </row>
    <row r="66" spans="1:17" s="90" customFormat="1" ht="60.75" customHeight="1">
      <c r="A66" s="176"/>
      <c r="B66" s="168"/>
      <c r="C66" s="168"/>
      <c r="D66" s="177"/>
      <c r="E66" s="91"/>
      <c r="F66" s="169"/>
      <c r="G66" s="179"/>
      <c r="H66" s="97"/>
      <c r="Q66" s="89"/>
    </row>
    <row r="67" spans="1:17" s="90" customFormat="1" ht="31.5" customHeight="1">
      <c r="A67" s="170"/>
      <c r="B67" s="170"/>
      <c r="C67" s="170"/>
      <c r="D67" s="178"/>
      <c r="E67" s="102"/>
      <c r="F67" s="179"/>
      <c r="G67" s="179"/>
      <c r="H67" s="97"/>
      <c r="Q67" s="89"/>
    </row>
    <row r="68" spans="1:17" s="90" customFormat="1" ht="43.5" customHeight="1">
      <c r="A68" s="180"/>
      <c r="B68" s="168"/>
      <c r="C68" s="168"/>
      <c r="D68" s="178"/>
      <c r="E68" s="102"/>
      <c r="F68" s="179"/>
      <c r="G68" s="179"/>
      <c r="H68" s="97"/>
    </row>
    <row r="69" spans="1:17" s="90" customFormat="1" ht="30.75" customHeight="1">
      <c r="A69" s="170"/>
      <c r="B69" s="168"/>
      <c r="C69" s="168"/>
      <c r="D69" s="103"/>
      <c r="E69" s="80"/>
      <c r="F69" s="169"/>
      <c r="G69" s="169"/>
      <c r="H69" s="97"/>
    </row>
    <row r="70" spans="1:17" s="90" customFormat="1" ht="30.75" customHeight="1">
      <c r="A70" s="173"/>
      <c r="B70" s="175"/>
      <c r="C70" s="175"/>
      <c r="D70" s="172"/>
      <c r="E70" s="172"/>
      <c r="F70" s="172"/>
      <c r="G70" s="172"/>
      <c r="H70" s="172"/>
    </row>
    <row r="71" spans="1:17" s="90" customFormat="1" ht="12" customHeight="1">
      <c r="A71" s="176"/>
      <c r="B71" s="168"/>
      <c r="C71" s="168"/>
      <c r="D71" s="177"/>
      <c r="E71" s="80"/>
      <c r="F71" s="169"/>
      <c r="G71" s="169"/>
      <c r="H71" s="97"/>
    </row>
    <row r="72" spans="1:17" s="90" customFormat="1" ht="12" customHeight="1">
      <c r="A72" s="170"/>
      <c r="B72" s="170"/>
      <c r="C72" s="170"/>
      <c r="D72" s="178"/>
      <c r="E72" s="80"/>
      <c r="F72" s="179"/>
      <c r="G72" s="179"/>
      <c r="H72" s="97"/>
    </row>
    <row r="73" spans="1:17" s="106" customFormat="1" ht="15.75">
      <c r="A73" s="180"/>
      <c r="B73" s="168"/>
      <c r="C73" s="168"/>
      <c r="D73" s="178"/>
      <c r="E73" s="80"/>
      <c r="F73" s="179"/>
      <c r="G73" s="179"/>
      <c r="H73" s="97"/>
    </row>
    <row r="74" spans="1:17" ht="15.75">
      <c r="A74" s="170"/>
      <c r="B74" s="168"/>
      <c r="C74" s="168"/>
      <c r="D74" s="103"/>
      <c r="E74" s="80"/>
      <c r="F74" s="169"/>
      <c r="G74" s="169"/>
      <c r="H74" s="97"/>
    </row>
    <row r="75" spans="1:17" ht="15.75">
      <c r="A75" s="171"/>
      <c r="B75" s="172"/>
      <c r="C75" s="172"/>
      <c r="D75" s="108"/>
      <c r="E75" s="91"/>
      <c r="F75" s="169"/>
      <c r="G75" s="169"/>
      <c r="H75" s="97"/>
    </row>
    <row r="76" spans="1:17" ht="15.75">
      <c r="A76" s="173"/>
      <c r="B76" s="174"/>
      <c r="C76" s="174"/>
      <c r="D76" s="108"/>
      <c r="E76" s="102"/>
      <c r="F76" s="169"/>
      <c r="G76" s="169"/>
      <c r="H76" s="97"/>
    </row>
    <row r="77" spans="1:17" ht="15">
      <c r="A77" s="167"/>
      <c r="B77" s="168"/>
      <c r="C77" s="168"/>
      <c r="D77" s="80"/>
      <c r="E77" s="80"/>
      <c r="F77" s="169"/>
      <c r="G77" s="169"/>
      <c r="H77" s="97"/>
    </row>
    <row r="78" spans="1:17" ht="15.75">
      <c r="A78" s="96"/>
      <c r="B78" s="95"/>
      <c r="C78" s="95"/>
      <c r="D78" s="80"/>
      <c r="E78" s="80"/>
      <c r="F78" s="110"/>
      <c r="G78" s="110"/>
      <c r="H78" s="110"/>
    </row>
    <row r="79" spans="1:17" ht="15.75">
      <c r="A79" s="96"/>
      <c r="B79" s="95"/>
      <c r="C79" s="95"/>
      <c r="D79" s="80"/>
      <c r="E79" s="80"/>
      <c r="F79" s="110"/>
      <c r="G79" s="110"/>
      <c r="H79" s="110"/>
    </row>
    <row r="80" spans="1:17" ht="14.25">
      <c r="A80" s="111"/>
      <c r="B80" s="111"/>
      <c r="C80" s="111"/>
      <c r="D80" s="111"/>
      <c r="E80" s="111"/>
      <c r="F80" s="111"/>
      <c r="G80" s="111"/>
      <c r="H80" s="111"/>
    </row>
  </sheetData>
  <mergeCells count="112">
    <mergeCell ref="A77:C77"/>
    <mergeCell ref="F77:G77"/>
    <mergeCell ref="A74:C74"/>
    <mergeCell ref="F74:G74"/>
    <mergeCell ref="A75:C75"/>
    <mergeCell ref="F75:G75"/>
    <mergeCell ref="A76:C76"/>
    <mergeCell ref="F76:G76"/>
    <mergeCell ref="A70:H70"/>
    <mergeCell ref="A71:C71"/>
    <mergeCell ref="D71:D73"/>
    <mergeCell ref="F71:G73"/>
    <mergeCell ref="A72:C72"/>
    <mergeCell ref="A73:C73"/>
    <mergeCell ref="A66:C66"/>
    <mergeCell ref="D66:D68"/>
    <mergeCell ref="F66:G68"/>
    <mergeCell ref="A67:C67"/>
    <mergeCell ref="A68:C68"/>
    <mergeCell ref="A69:C69"/>
    <mergeCell ref="F69:G69"/>
    <mergeCell ref="A61:D61"/>
    <mergeCell ref="A62:C63"/>
    <mergeCell ref="D62:E62"/>
    <mergeCell ref="F62:G63"/>
    <mergeCell ref="H62:H63"/>
    <mergeCell ref="A64:C64"/>
    <mergeCell ref="F64:G64"/>
    <mergeCell ref="A46:C46"/>
    <mergeCell ref="F46:G46"/>
    <mergeCell ref="A48:H48"/>
    <mergeCell ref="A55:D55"/>
    <mergeCell ref="A57:D57"/>
    <mergeCell ref="A59:D59"/>
    <mergeCell ref="A41:I41"/>
    <mergeCell ref="A42:C42"/>
    <mergeCell ref="F42:G42"/>
    <mergeCell ref="I42:I46"/>
    <mergeCell ref="A43:C43"/>
    <mergeCell ref="F43:G43"/>
    <mergeCell ref="A44:C44"/>
    <mergeCell ref="F44:G44"/>
    <mergeCell ref="A45:C45"/>
    <mergeCell ref="F45:G45"/>
    <mergeCell ref="A30:C30"/>
    <mergeCell ref="F30:G30"/>
    <mergeCell ref="A31:I31"/>
    <mergeCell ref="A32:I32"/>
    <mergeCell ref="A33:C34"/>
    <mergeCell ref="D33:D37"/>
    <mergeCell ref="E33:E34"/>
    <mergeCell ref="F33:G34"/>
    <mergeCell ref="H33:H34"/>
    <mergeCell ref="I33:I40"/>
    <mergeCell ref="A38:C38"/>
    <mergeCell ref="F38:G38"/>
    <mergeCell ref="A39:C39"/>
    <mergeCell ref="F39:G39"/>
    <mergeCell ref="A40:C40"/>
    <mergeCell ref="F40:G40"/>
    <mergeCell ref="A35:C35"/>
    <mergeCell ref="F35:G35"/>
    <mergeCell ref="A36:C36"/>
    <mergeCell ref="F36:G36"/>
    <mergeCell ref="A37:C37"/>
    <mergeCell ref="F37:G37"/>
    <mergeCell ref="A19:I19"/>
    <mergeCell ref="A20:C20"/>
    <mergeCell ref="F20:G20"/>
    <mergeCell ref="I20:I24"/>
    <mergeCell ref="A21:C21"/>
    <mergeCell ref="F21:G21"/>
    <mergeCell ref="A26:I26"/>
    <mergeCell ref="A28:C29"/>
    <mergeCell ref="D28:E28"/>
    <mergeCell ref="F28:G29"/>
    <mergeCell ref="H28:H29"/>
    <mergeCell ref="I28:I29"/>
    <mergeCell ref="A22:C22"/>
    <mergeCell ref="F22:G22"/>
    <mergeCell ref="A23:C23"/>
    <mergeCell ref="F23:G23"/>
    <mergeCell ref="A24:C24"/>
    <mergeCell ref="F24:G24"/>
    <mergeCell ref="A15:C15"/>
    <mergeCell ref="F15:G15"/>
    <mergeCell ref="A16:C16"/>
    <mergeCell ref="F16:G16"/>
    <mergeCell ref="A9:C9"/>
    <mergeCell ref="F9:G9"/>
    <mergeCell ref="A10:I10"/>
    <mergeCell ref="A11:I11"/>
    <mergeCell ref="A12:C13"/>
    <mergeCell ref="D12:D15"/>
    <mergeCell ref="E12:E13"/>
    <mergeCell ref="F12:G13"/>
    <mergeCell ref="H12:H13"/>
    <mergeCell ref="I12:I18"/>
    <mergeCell ref="A17:C17"/>
    <mergeCell ref="F17:G17"/>
    <mergeCell ref="A18:C18"/>
    <mergeCell ref="F18:G18"/>
    <mergeCell ref="A3:H3"/>
    <mergeCell ref="A4:H4"/>
    <mergeCell ref="A5:I5"/>
    <mergeCell ref="A7:C8"/>
    <mergeCell ref="D7:E7"/>
    <mergeCell ref="F7:G8"/>
    <mergeCell ref="H7:H8"/>
    <mergeCell ref="I7:I8"/>
    <mergeCell ref="A14:C14"/>
    <mergeCell ref="F14:G14"/>
  </mergeCells>
  <pageMargins left="0.59055118110236227" right="0.19685039370078741" top="0.35433070866141736" bottom="0.15748031496062992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SheetLayoutView="80" workbookViewId="0">
      <selection activeCell="P21" sqref="P21:Q21"/>
    </sheetView>
  </sheetViews>
  <sheetFormatPr defaultColWidth="8.85546875" defaultRowHeight="12.75"/>
  <cols>
    <col min="1" max="2" width="8.85546875" style="61"/>
    <col min="3" max="3" width="13.7109375" style="61" customWidth="1"/>
    <col min="4" max="5" width="15.7109375" style="61" customWidth="1"/>
    <col min="6" max="6" width="9.42578125" style="61" customWidth="1"/>
    <col min="7" max="7" width="11.85546875" style="61" customWidth="1"/>
    <col min="8" max="8" width="15.7109375" style="61" customWidth="1"/>
    <col min="9" max="9" width="29.5703125" style="61" customWidth="1"/>
    <col min="10" max="16384" width="8.85546875" style="61"/>
  </cols>
  <sheetData>
    <row r="1" spans="1:10" s="58" customFormat="1" ht="19.899999999999999" customHeight="1">
      <c r="A1" s="54" t="s">
        <v>46</v>
      </c>
      <c r="B1" s="55"/>
      <c r="C1" s="56"/>
      <c r="D1" s="56"/>
      <c r="E1" s="55"/>
      <c r="F1" s="57"/>
      <c r="G1" s="57"/>
      <c r="H1" s="55"/>
      <c r="I1" s="57"/>
      <c r="J1" s="55"/>
    </row>
    <row r="2" spans="1:10" s="62" customFormat="1" ht="15.75">
      <c r="A2" s="59" t="s">
        <v>0</v>
      </c>
      <c r="B2" s="60"/>
      <c r="C2" s="61"/>
      <c r="D2" s="61"/>
      <c r="E2" s="60"/>
      <c r="F2" s="60"/>
      <c r="G2" s="60"/>
      <c r="H2" s="60"/>
      <c r="I2" s="60"/>
      <c r="J2" s="60"/>
    </row>
    <row r="3" spans="1:10" s="63" customFormat="1" ht="15.75">
      <c r="A3" s="232"/>
      <c r="B3" s="233"/>
      <c r="C3" s="233"/>
      <c r="D3" s="233"/>
      <c r="E3" s="233"/>
      <c r="F3" s="233"/>
      <c r="G3" s="233"/>
      <c r="H3" s="233"/>
    </row>
    <row r="4" spans="1:10" s="62" customFormat="1" ht="15.6" customHeight="1">
      <c r="A4" s="234"/>
      <c r="B4" s="234"/>
      <c r="C4" s="234"/>
      <c r="D4" s="234"/>
      <c r="E4" s="234"/>
      <c r="F4" s="234"/>
      <c r="G4" s="234"/>
      <c r="H4" s="234"/>
      <c r="I4" s="60"/>
      <c r="J4" s="60"/>
    </row>
    <row r="5" spans="1:10" s="62" customFormat="1" ht="45.6" hidden="1" customHeight="1">
      <c r="A5" s="220" t="s">
        <v>49</v>
      </c>
      <c r="B5" s="220"/>
      <c r="C5" s="220"/>
      <c r="D5" s="220"/>
      <c r="E5" s="220"/>
      <c r="F5" s="220"/>
      <c r="G5" s="220"/>
      <c r="H5" s="220"/>
      <c r="I5" s="220"/>
      <c r="J5" s="64"/>
    </row>
    <row r="6" spans="1:10" s="63" customFormat="1" ht="15" hidden="1" customHeight="1">
      <c r="A6" s="65"/>
      <c r="B6" s="65"/>
      <c r="C6" s="65"/>
      <c r="D6" s="65"/>
      <c r="E6" s="65"/>
      <c r="F6" s="65"/>
      <c r="G6" s="65"/>
      <c r="H6" s="65"/>
    </row>
    <row r="7" spans="1:10" s="66" customFormat="1" ht="28.5" hidden="1" customHeight="1">
      <c r="A7" s="221" t="s">
        <v>50</v>
      </c>
      <c r="B7" s="222"/>
      <c r="C7" s="222"/>
      <c r="D7" s="221" t="s">
        <v>3</v>
      </c>
      <c r="E7" s="222"/>
      <c r="F7" s="221" t="s">
        <v>51</v>
      </c>
      <c r="G7" s="222"/>
      <c r="H7" s="221" t="s">
        <v>52</v>
      </c>
      <c r="I7" s="221" t="s">
        <v>6</v>
      </c>
    </row>
    <row r="8" spans="1:10" ht="46.5" hidden="1" customHeight="1">
      <c r="A8" s="222"/>
      <c r="B8" s="222"/>
      <c r="C8" s="222"/>
      <c r="D8" s="67" t="s">
        <v>53</v>
      </c>
      <c r="E8" s="67" t="s">
        <v>8</v>
      </c>
      <c r="F8" s="222"/>
      <c r="G8" s="222"/>
      <c r="H8" s="222"/>
      <c r="I8" s="222"/>
    </row>
    <row r="9" spans="1:10" ht="15" hidden="1" customHeight="1">
      <c r="A9" s="196">
        <v>1</v>
      </c>
      <c r="B9" s="196"/>
      <c r="C9" s="196"/>
      <c r="D9" s="68">
        <v>2</v>
      </c>
      <c r="E9" s="68">
        <v>3</v>
      </c>
      <c r="F9" s="196">
        <v>4</v>
      </c>
      <c r="G9" s="196"/>
      <c r="H9" s="68">
        <v>5</v>
      </c>
      <c r="I9" s="68">
        <v>6</v>
      </c>
    </row>
    <row r="10" spans="1:10" s="69" customFormat="1" ht="22.5" hidden="1" customHeight="1">
      <c r="A10" s="225" t="s">
        <v>54</v>
      </c>
      <c r="B10" s="226"/>
      <c r="C10" s="226"/>
      <c r="D10" s="226"/>
      <c r="E10" s="226"/>
      <c r="F10" s="226"/>
      <c r="G10" s="226"/>
      <c r="H10" s="226"/>
      <c r="I10" s="227"/>
    </row>
    <row r="11" spans="1:10" s="69" customFormat="1" ht="15.75" hidden="1" customHeight="1">
      <c r="A11" s="208" t="s">
        <v>55</v>
      </c>
      <c r="B11" s="209"/>
      <c r="C11" s="209"/>
      <c r="D11" s="209"/>
      <c r="E11" s="209"/>
      <c r="F11" s="209"/>
      <c r="G11" s="209"/>
      <c r="H11" s="209"/>
      <c r="I11" s="210"/>
    </row>
    <row r="12" spans="1:10" s="69" customFormat="1" ht="63" hidden="1">
      <c r="A12" s="211" t="s">
        <v>56</v>
      </c>
      <c r="B12" s="212" t="s">
        <v>57</v>
      </c>
      <c r="C12" s="213" t="s">
        <v>57</v>
      </c>
      <c r="D12" s="70" t="s">
        <v>58</v>
      </c>
      <c r="E12" s="71">
        <f>ROUND(0.042*0.771,4)</f>
        <v>3.2399999999999998E-2</v>
      </c>
      <c r="F12" s="193" t="e">
        <f>#REF!</f>
        <v>#REF!</v>
      </c>
      <c r="G12" s="194"/>
      <c r="H12" s="72" t="e">
        <f>ROUND(F12*E12,2)</f>
        <v>#REF!</v>
      </c>
      <c r="I12" s="214" t="s">
        <v>59</v>
      </c>
    </row>
    <row r="13" spans="1:10" s="69" customFormat="1" ht="67.5" hidden="1" customHeight="1">
      <c r="A13" s="215"/>
      <c r="B13" s="216"/>
      <c r="C13" s="217"/>
      <c r="D13" s="73"/>
      <c r="E13" s="74" t="s">
        <v>60</v>
      </c>
      <c r="F13" s="218"/>
      <c r="G13" s="219"/>
      <c r="H13" s="75"/>
      <c r="I13" s="214"/>
    </row>
    <row r="14" spans="1:10" s="69" customFormat="1" ht="63" hidden="1">
      <c r="A14" s="223" t="s">
        <v>61</v>
      </c>
      <c r="B14" s="223" t="s">
        <v>62</v>
      </c>
      <c r="C14" s="223" t="s">
        <v>62</v>
      </c>
      <c r="D14" s="76" t="s">
        <v>58</v>
      </c>
      <c r="E14" s="76">
        <v>2.4899999999999999E-2</v>
      </c>
      <c r="F14" s="185" t="e">
        <f>F12</f>
        <v>#REF!</v>
      </c>
      <c r="G14" s="185"/>
      <c r="H14" s="77" t="e">
        <f>ROUND(F14*E14,2)</f>
        <v>#REF!</v>
      </c>
      <c r="I14" s="214"/>
    </row>
    <row r="15" spans="1:10" s="69" customFormat="1" ht="61.5" hidden="1" customHeight="1">
      <c r="A15" s="223" t="s">
        <v>63</v>
      </c>
      <c r="B15" s="223" t="s">
        <v>64</v>
      </c>
      <c r="C15" s="223" t="s">
        <v>64</v>
      </c>
      <c r="D15" s="76" t="s">
        <v>65</v>
      </c>
      <c r="E15" s="76" t="s">
        <v>20</v>
      </c>
      <c r="F15" s="185" t="e">
        <f>F12</f>
        <v>#REF!</v>
      </c>
      <c r="G15" s="185"/>
      <c r="H15" s="77"/>
      <c r="I15" s="214"/>
    </row>
    <row r="16" spans="1:10" s="69" customFormat="1" ht="21.75" hidden="1" customHeight="1">
      <c r="A16" s="78"/>
      <c r="B16" s="79"/>
      <c r="C16" s="79"/>
      <c r="D16" s="80"/>
      <c r="E16" s="80"/>
      <c r="F16" s="81"/>
      <c r="G16" s="81"/>
      <c r="H16" s="81"/>
    </row>
    <row r="17" spans="1:10" s="62" customFormat="1" ht="45.6" customHeight="1">
      <c r="A17" s="220" t="s">
        <v>66</v>
      </c>
      <c r="B17" s="220"/>
      <c r="C17" s="220"/>
      <c r="D17" s="220"/>
      <c r="E17" s="220"/>
      <c r="F17" s="220"/>
      <c r="G17" s="220"/>
      <c r="H17" s="220"/>
      <c r="I17" s="220"/>
      <c r="J17" s="64"/>
    </row>
    <row r="18" spans="1:10" s="63" customFormat="1" ht="15" customHeight="1">
      <c r="A18" s="65"/>
      <c r="B18" s="65"/>
      <c r="C18" s="65"/>
      <c r="D18" s="65"/>
      <c r="E18" s="65"/>
      <c r="F18" s="65"/>
      <c r="G18" s="65"/>
      <c r="H18" s="65"/>
    </row>
    <row r="19" spans="1:10" s="66" customFormat="1" ht="28.5" customHeight="1">
      <c r="A19" s="221" t="s">
        <v>50</v>
      </c>
      <c r="B19" s="222"/>
      <c r="C19" s="222"/>
      <c r="D19" s="221" t="s">
        <v>3</v>
      </c>
      <c r="E19" s="222"/>
      <c r="F19" s="221" t="s">
        <v>51</v>
      </c>
      <c r="G19" s="222"/>
      <c r="H19" s="221" t="s">
        <v>52</v>
      </c>
      <c r="I19" s="221" t="s">
        <v>6</v>
      </c>
    </row>
    <row r="20" spans="1:10" ht="46.5" customHeight="1">
      <c r="A20" s="222"/>
      <c r="B20" s="222"/>
      <c r="C20" s="222"/>
      <c r="D20" s="67" t="s">
        <v>53</v>
      </c>
      <c r="E20" s="67" t="s">
        <v>8</v>
      </c>
      <c r="F20" s="222"/>
      <c r="G20" s="222"/>
      <c r="H20" s="222"/>
      <c r="I20" s="222"/>
    </row>
    <row r="21" spans="1:10" ht="15" customHeight="1">
      <c r="A21" s="196">
        <v>1</v>
      </c>
      <c r="B21" s="196"/>
      <c r="C21" s="196"/>
      <c r="D21" s="68">
        <v>2</v>
      </c>
      <c r="E21" s="68">
        <v>3</v>
      </c>
      <c r="F21" s="196">
        <v>4</v>
      </c>
      <c r="G21" s="196"/>
      <c r="H21" s="68">
        <v>5</v>
      </c>
      <c r="I21" s="68">
        <v>6</v>
      </c>
    </row>
    <row r="22" spans="1:10" s="69" customFormat="1" ht="22.5" customHeight="1">
      <c r="A22" s="225" t="s">
        <v>54</v>
      </c>
      <c r="B22" s="226"/>
      <c r="C22" s="226"/>
      <c r="D22" s="226"/>
      <c r="E22" s="226"/>
      <c r="F22" s="226"/>
      <c r="G22" s="226"/>
      <c r="H22" s="226"/>
      <c r="I22" s="227"/>
    </row>
    <row r="23" spans="1:10" s="69" customFormat="1" ht="15.75" customHeight="1">
      <c r="A23" s="208" t="s">
        <v>55</v>
      </c>
      <c r="B23" s="209"/>
      <c r="C23" s="209"/>
      <c r="D23" s="209"/>
      <c r="E23" s="209"/>
      <c r="F23" s="209"/>
      <c r="G23" s="209"/>
      <c r="H23" s="209"/>
      <c r="I23" s="210"/>
    </row>
    <row r="24" spans="1:10" s="69" customFormat="1" ht="63">
      <c r="A24" s="211" t="s">
        <v>56</v>
      </c>
      <c r="B24" s="212" t="s">
        <v>57</v>
      </c>
      <c r="C24" s="213" t="s">
        <v>57</v>
      </c>
      <c r="D24" s="70" t="s">
        <v>58</v>
      </c>
      <c r="E24" s="71">
        <f>ROUND(0.042,3)</f>
        <v>4.2000000000000003E-2</v>
      </c>
      <c r="F24" s="193">
        <f>[1]Ванзеват!D41</f>
        <v>5317.48</v>
      </c>
      <c r="G24" s="194"/>
      <c r="H24" s="72">
        <f>ROUND(F24*E24,2)</f>
        <v>223.33</v>
      </c>
      <c r="I24" s="238" t="s">
        <v>67</v>
      </c>
    </row>
    <row r="25" spans="1:10" s="69" customFormat="1" ht="22.9" customHeight="1">
      <c r="A25" s="215"/>
      <c r="B25" s="216"/>
      <c r="C25" s="217"/>
      <c r="D25" s="73"/>
      <c r="E25" s="74"/>
      <c r="F25" s="218"/>
      <c r="G25" s="219"/>
      <c r="H25" s="75"/>
      <c r="I25" s="238"/>
    </row>
    <row r="26" spans="1:10" s="69" customFormat="1" ht="70.900000000000006" customHeight="1">
      <c r="A26" s="223" t="s">
        <v>61</v>
      </c>
      <c r="B26" s="223" t="s">
        <v>62</v>
      </c>
      <c r="C26" s="223" t="s">
        <v>62</v>
      </c>
      <c r="D26" s="76" t="s">
        <v>58</v>
      </c>
      <c r="E26" s="76">
        <v>2.4899999999999999E-2</v>
      </c>
      <c r="F26" s="185">
        <f>F24</f>
        <v>5317.48</v>
      </c>
      <c r="G26" s="185"/>
      <c r="H26" s="77">
        <f>ROUND(F26*E26,2)</f>
        <v>132.41</v>
      </c>
      <c r="I26" s="238"/>
    </row>
    <row r="27" spans="1:10" s="69" customFormat="1" ht="78.599999999999994" customHeight="1">
      <c r="A27" s="223" t="s">
        <v>63</v>
      </c>
      <c r="B27" s="223" t="s">
        <v>64</v>
      </c>
      <c r="C27" s="223" t="s">
        <v>64</v>
      </c>
      <c r="D27" s="76" t="s">
        <v>65</v>
      </c>
      <c r="E27" s="76" t="s">
        <v>20</v>
      </c>
      <c r="F27" s="185">
        <f>F24</f>
        <v>5317.48</v>
      </c>
      <c r="G27" s="185"/>
      <c r="H27" s="77"/>
      <c r="I27" s="238"/>
    </row>
    <row r="28" spans="1:10" s="69" customFormat="1" ht="15.75">
      <c r="A28" s="82"/>
      <c r="B28" s="83"/>
      <c r="C28" s="83"/>
      <c r="D28" s="83"/>
      <c r="E28" s="83"/>
      <c r="F28" s="83"/>
      <c r="G28" s="83"/>
      <c r="H28" s="83"/>
    </row>
    <row r="29" spans="1:10" s="69" customFormat="1" ht="27" customHeight="1">
      <c r="A29" s="186"/>
      <c r="B29" s="186"/>
      <c r="C29" s="186"/>
      <c r="D29" s="186"/>
      <c r="E29" s="186"/>
      <c r="F29" s="186"/>
      <c r="G29" s="186"/>
      <c r="H29" s="186"/>
    </row>
    <row r="30" spans="1:10" s="69" customFormat="1" ht="27" customHeight="1">
      <c r="A30" s="84"/>
      <c r="B30" s="84"/>
      <c r="C30" s="84"/>
      <c r="D30" s="84"/>
      <c r="E30" s="84"/>
      <c r="F30" s="84"/>
      <c r="G30" s="84"/>
      <c r="H30" s="84"/>
    </row>
    <row r="31" spans="1:10" s="69" customFormat="1" ht="27" customHeight="1">
      <c r="A31" s="84"/>
      <c r="B31" s="84"/>
      <c r="C31" s="84"/>
      <c r="D31" s="84"/>
      <c r="E31" s="84"/>
      <c r="F31" s="84"/>
      <c r="G31" s="84"/>
      <c r="H31" s="84"/>
    </row>
    <row r="32" spans="1:10" s="69" customFormat="1" ht="27" customHeight="1">
      <c r="A32" s="84"/>
      <c r="B32" s="84"/>
      <c r="C32" s="84"/>
      <c r="D32" s="84"/>
      <c r="E32" s="84"/>
      <c r="F32" s="84"/>
      <c r="G32" s="84"/>
      <c r="H32" s="84"/>
    </row>
    <row r="33" spans="1:17" s="69" customFormat="1" ht="27" customHeight="1">
      <c r="A33" s="84"/>
      <c r="B33" s="84"/>
      <c r="C33" s="84"/>
      <c r="D33" s="84"/>
      <c r="E33" s="84"/>
      <c r="F33" s="84"/>
      <c r="G33" s="84"/>
      <c r="H33" s="84"/>
    </row>
    <row r="34" spans="1:17" s="69" customFormat="1" ht="22.5" customHeight="1">
      <c r="A34" s="85"/>
      <c r="B34" s="86"/>
      <c r="C34" s="86"/>
      <c r="D34" s="86"/>
      <c r="E34" s="86"/>
      <c r="F34" s="86"/>
      <c r="G34" s="86"/>
      <c r="H34" s="86"/>
    </row>
    <row r="35" spans="1:17" s="69" customFormat="1" ht="11.25" customHeight="1">
      <c r="A35" s="85"/>
      <c r="B35" s="86"/>
      <c r="C35" s="86"/>
      <c r="D35" s="86"/>
      <c r="E35" s="86"/>
      <c r="F35" s="86"/>
      <c r="G35" s="86"/>
      <c r="H35" s="86"/>
    </row>
    <row r="36" spans="1:17" s="69" customFormat="1" ht="15.75" customHeight="1">
      <c r="A36" s="181"/>
      <c r="B36" s="181"/>
      <c r="C36" s="181"/>
      <c r="D36" s="181"/>
      <c r="E36" s="86"/>
      <c r="F36" s="86"/>
      <c r="G36" s="86"/>
      <c r="H36" s="86"/>
      <c r="I36" s="87"/>
    </row>
    <row r="37" spans="1:17" s="69" customFormat="1" ht="9" customHeight="1">
      <c r="A37" s="88"/>
      <c r="B37" s="88"/>
      <c r="C37" s="88"/>
      <c r="D37" s="88"/>
      <c r="E37" s="86"/>
      <c r="F37" s="86"/>
      <c r="G37" s="86"/>
      <c r="H37" s="86"/>
      <c r="I37" s="87"/>
    </row>
    <row r="38" spans="1:17" s="90" customFormat="1" ht="15.75" customHeight="1">
      <c r="A38" s="181"/>
      <c r="B38" s="181"/>
      <c r="C38" s="181"/>
      <c r="D38" s="181"/>
      <c r="E38" s="86"/>
      <c r="F38" s="86"/>
      <c r="G38" s="86"/>
      <c r="H38" s="86"/>
      <c r="I38" s="89"/>
    </row>
    <row r="39" spans="1:17" s="90" customFormat="1" ht="10.5" customHeight="1">
      <c r="A39" s="88"/>
      <c r="B39" s="88"/>
      <c r="C39" s="88"/>
      <c r="D39" s="88"/>
      <c r="E39" s="86"/>
      <c r="F39" s="86"/>
      <c r="G39" s="86"/>
      <c r="H39" s="86"/>
      <c r="I39" s="89"/>
    </row>
    <row r="40" spans="1:17" s="90" customFormat="1" ht="21" customHeight="1">
      <c r="A40" s="181"/>
      <c r="B40" s="181"/>
      <c r="C40" s="181"/>
      <c r="D40" s="181"/>
      <c r="E40" s="86"/>
      <c r="F40" s="86"/>
      <c r="G40" s="86"/>
      <c r="H40" s="86"/>
      <c r="I40" s="89"/>
    </row>
    <row r="41" spans="1:17" s="90" customFormat="1" ht="9" customHeight="1">
      <c r="A41" s="88"/>
      <c r="B41" s="88"/>
      <c r="C41" s="88"/>
      <c r="D41" s="88"/>
      <c r="E41" s="86"/>
      <c r="F41" s="86"/>
      <c r="G41" s="86"/>
      <c r="H41" s="86"/>
      <c r="I41" s="89"/>
    </row>
    <row r="42" spans="1:17" s="90" customFormat="1" ht="21.75" customHeight="1">
      <c r="A42" s="181"/>
      <c r="B42" s="181"/>
      <c r="C42" s="181"/>
      <c r="D42" s="181"/>
      <c r="E42" s="86"/>
      <c r="F42" s="86"/>
      <c r="G42" s="86"/>
      <c r="H42" s="86"/>
    </row>
    <row r="43" spans="1:17" s="90" customFormat="1" ht="32.25" customHeight="1">
      <c r="A43" s="177"/>
      <c r="B43" s="182"/>
      <c r="C43" s="182"/>
      <c r="D43" s="177"/>
      <c r="E43" s="182"/>
      <c r="F43" s="177"/>
      <c r="G43" s="182"/>
      <c r="H43" s="177"/>
      <c r="Q43" s="89"/>
    </row>
    <row r="44" spans="1:17" s="90" customFormat="1" ht="17.25" customHeight="1">
      <c r="A44" s="182"/>
      <c r="B44" s="182"/>
      <c r="C44" s="182"/>
      <c r="D44" s="91"/>
      <c r="E44" s="91"/>
      <c r="F44" s="182"/>
      <c r="G44" s="182"/>
      <c r="H44" s="182"/>
      <c r="Q44" s="89"/>
    </row>
    <row r="45" spans="1:17" s="90" customFormat="1" ht="33" customHeight="1">
      <c r="A45" s="183"/>
      <c r="B45" s="183"/>
      <c r="C45" s="183"/>
      <c r="D45" s="80"/>
      <c r="E45" s="80"/>
      <c r="F45" s="183"/>
      <c r="G45" s="183"/>
      <c r="H45" s="80"/>
      <c r="Q45" s="89"/>
    </row>
    <row r="46" spans="1:17" s="90" customFormat="1" ht="33" customHeight="1">
      <c r="A46" s="93"/>
      <c r="B46" s="94"/>
      <c r="C46" s="94"/>
      <c r="D46" s="95"/>
      <c r="E46" s="96"/>
      <c r="F46" s="97"/>
      <c r="G46" s="98"/>
      <c r="H46" s="97"/>
      <c r="Q46" s="89"/>
    </row>
    <row r="47" spans="1:17" s="90" customFormat="1" ht="60.75" customHeight="1">
      <c r="A47" s="176"/>
      <c r="B47" s="168"/>
      <c r="C47" s="168"/>
      <c r="D47" s="177"/>
      <c r="E47" s="91"/>
      <c r="F47" s="169"/>
      <c r="G47" s="179"/>
      <c r="H47" s="97"/>
      <c r="Q47" s="89"/>
    </row>
    <row r="48" spans="1:17" s="90" customFormat="1" ht="31.5" customHeight="1">
      <c r="A48" s="170"/>
      <c r="B48" s="170"/>
      <c r="C48" s="170"/>
      <c r="D48" s="178"/>
      <c r="E48" s="102"/>
      <c r="F48" s="179"/>
      <c r="G48" s="179"/>
      <c r="H48" s="97"/>
      <c r="Q48" s="89"/>
    </row>
    <row r="49" spans="1:8" s="90" customFormat="1" ht="43.5" customHeight="1">
      <c r="A49" s="180"/>
      <c r="B49" s="168"/>
      <c r="C49" s="168"/>
      <c r="D49" s="178"/>
      <c r="E49" s="102"/>
      <c r="F49" s="179"/>
      <c r="G49" s="179"/>
      <c r="H49" s="97"/>
    </row>
    <row r="50" spans="1:8" s="90" customFormat="1" ht="30.75" customHeight="1">
      <c r="A50" s="170"/>
      <c r="B50" s="168"/>
      <c r="C50" s="168"/>
      <c r="D50" s="103"/>
      <c r="E50" s="80"/>
      <c r="F50" s="169"/>
      <c r="G50" s="169"/>
      <c r="H50" s="97"/>
    </row>
    <row r="51" spans="1:8" s="90" customFormat="1" ht="30.75" customHeight="1">
      <c r="A51" s="173"/>
      <c r="B51" s="175"/>
      <c r="C51" s="175"/>
      <c r="D51" s="172"/>
      <c r="E51" s="172"/>
      <c r="F51" s="172"/>
      <c r="G51" s="172"/>
      <c r="H51" s="172"/>
    </row>
    <row r="52" spans="1:8" s="90" customFormat="1" ht="12" customHeight="1">
      <c r="A52" s="176"/>
      <c r="B52" s="168"/>
      <c r="C52" s="168"/>
      <c r="D52" s="177"/>
      <c r="E52" s="80"/>
      <c r="F52" s="169"/>
      <c r="G52" s="169"/>
      <c r="H52" s="97"/>
    </row>
    <row r="53" spans="1:8" s="90" customFormat="1" ht="12" customHeight="1">
      <c r="A53" s="170"/>
      <c r="B53" s="170"/>
      <c r="C53" s="170"/>
      <c r="D53" s="178"/>
      <c r="E53" s="80"/>
      <c r="F53" s="179"/>
      <c r="G53" s="179"/>
      <c r="H53" s="97"/>
    </row>
    <row r="54" spans="1:8" s="106" customFormat="1" ht="15.75">
      <c r="A54" s="180"/>
      <c r="B54" s="168"/>
      <c r="C54" s="168"/>
      <c r="D54" s="178"/>
      <c r="E54" s="80"/>
      <c r="F54" s="179"/>
      <c r="G54" s="179"/>
      <c r="H54" s="97"/>
    </row>
    <row r="55" spans="1:8" ht="15.75">
      <c r="A55" s="170"/>
      <c r="B55" s="168"/>
      <c r="C55" s="168"/>
      <c r="D55" s="103"/>
      <c r="E55" s="80"/>
      <c r="F55" s="169"/>
      <c r="G55" s="169"/>
      <c r="H55" s="97"/>
    </row>
    <row r="56" spans="1:8" ht="15.75">
      <c r="A56" s="171"/>
      <c r="B56" s="172"/>
      <c r="C56" s="172"/>
      <c r="D56" s="108"/>
      <c r="E56" s="91"/>
      <c r="F56" s="169"/>
      <c r="G56" s="169"/>
      <c r="H56" s="97"/>
    </row>
    <row r="57" spans="1:8" ht="15.75">
      <c r="A57" s="173"/>
      <c r="B57" s="174"/>
      <c r="C57" s="174"/>
      <c r="D57" s="108"/>
      <c r="E57" s="102"/>
      <c r="F57" s="169"/>
      <c r="G57" s="169"/>
      <c r="H57" s="97"/>
    </row>
    <row r="58" spans="1:8" ht="15">
      <c r="A58" s="167"/>
      <c r="B58" s="168"/>
      <c r="C58" s="168"/>
      <c r="D58" s="80"/>
      <c r="E58" s="80"/>
      <c r="F58" s="169"/>
      <c r="G58" s="169"/>
      <c r="H58" s="97"/>
    </row>
    <row r="59" spans="1:8" ht="15.75">
      <c r="A59" s="96"/>
      <c r="B59" s="95"/>
      <c r="C59" s="95"/>
      <c r="D59" s="80"/>
      <c r="E59" s="80"/>
      <c r="F59" s="110"/>
      <c r="G59" s="110"/>
      <c r="H59" s="110"/>
    </row>
    <row r="60" spans="1:8" ht="15.75">
      <c r="A60" s="96"/>
      <c r="B60" s="95"/>
      <c r="C60" s="95"/>
      <c r="D60" s="80"/>
      <c r="E60" s="80"/>
      <c r="F60" s="110"/>
      <c r="G60" s="110"/>
      <c r="H60" s="110"/>
    </row>
    <row r="61" spans="1:8" ht="14.25">
      <c r="A61" s="111"/>
      <c r="B61" s="111"/>
      <c r="C61" s="111"/>
      <c r="D61" s="111"/>
      <c r="E61" s="111"/>
      <c r="F61" s="111"/>
      <c r="G61" s="111"/>
      <c r="H61" s="111"/>
    </row>
  </sheetData>
  <mergeCells count="72">
    <mergeCell ref="A58:C58"/>
    <mergeCell ref="F58:G58"/>
    <mergeCell ref="A55:C55"/>
    <mergeCell ref="F55:G55"/>
    <mergeCell ref="A56:C56"/>
    <mergeCell ref="F56:G56"/>
    <mergeCell ref="A57:C57"/>
    <mergeCell ref="F57:G57"/>
    <mergeCell ref="A50:C50"/>
    <mergeCell ref="F50:G50"/>
    <mergeCell ref="A51:H51"/>
    <mergeCell ref="A52:C52"/>
    <mergeCell ref="D52:D54"/>
    <mergeCell ref="F52:G54"/>
    <mergeCell ref="A53:C53"/>
    <mergeCell ref="A54:C54"/>
    <mergeCell ref="A45:C45"/>
    <mergeCell ref="F45:G45"/>
    <mergeCell ref="A47:C47"/>
    <mergeCell ref="D47:D49"/>
    <mergeCell ref="F47:G49"/>
    <mergeCell ref="A48:C48"/>
    <mergeCell ref="A49:C49"/>
    <mergeCell ref="H43:H44"/>
    <mergeCell ref="F26:G26"/>
    <mergeCell ref="A27:C27"/>
    <mergeCell ref="F27:G27"/>
    <mergeCell ref="A29:H29"/>
    <mergeCell ref="A36:D36"/>
    <mergeCell ref="A38:D38"/>
    <mergeCell ref="A40:D40"/>
    <mergeCell ref="A42:D42"/>
    <mergeCell ref="A43:C44"/>
    <mergeCell ref="D43:E43"/>
    <mergeCell ref="F43:G44"/>
    <mergeCell ref="A21:C21"/>
    <mergeCell ref="F21:G21"/>
    <mergeCell ref="A22:I22"/>
    <mergeCell ref="A23:I23"/>
    <mergeCell ref="A24:C24"/>
    <mergeCell ref="F24:G24"/>
    <mergeCell ref="I24:I27"/>
    <mergeCell ref="A25:C25"/>
    <mergeCell ref="F25:G25"/>
    <mergeCell ref="A26:C26"/>
    <mergeCell ref="A17:I17"/>
    <mergeCell ref="A19:C20"/>
    <mergeCell ref="D19:E19"/>
    <mergeCell ref="F19:G20"/>
    <mergeCell ref="H19:H20"/>
    <mergeCell ref="I19:I20"/>
    <mergeCell ref="A10:I10"/>
    <mergeCell ref="A11:I11"/>
    <mergeCell ref="A12:C12"/>
    <mergeCell ref="F12:G12"/>
    <mergeCell ref="I12:I15"/>
    <mergeCell ref="A13:C13"/>
    <mergeCell ref="F13:G13"/>
    <mergeCell ref="A14:C14"/>
    <mergeCell ref="F14:G14"/>
    <mergeCell ref="A15:C15"/>
    <mergeCell ref="F15:G15"/>
    <mergeCell ref="A9:C9"/>
    <mergeCell ref="F9:G9"/>
    <mergeCell ref="A3:H3"/>
    <mergeCell ref="A4:H4"/>
    <mergeCell ref="A5:I5"/>
    <mergeCell ref="A7:C8"/>
    <mergeCell ref="D7:E7"/>
    <mergeCell ref="F7:G8"/>
    <mergeCell ref="H7:H8"/>
    <mergeCell ref="I7:I8"/>
  </mergeCells>
  <pageMargins left="0.59055118110236227" right="0.19685039370078741" top="0.35433070866141736" bottom="0.15748031496062992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Бел_разм платы ком усл_2016</vt:lpstr>
      <vt:lpstr>Каз_раз платы ком усл_2016</vt:lpstr>
      <vt:lpstr>Полн_раз платы ком усл_2016</vt:lpstr>
      <vt:lpstr>Ванз_раз платы ком усл_2016</vt:lpstr>
      <vt:lpstr>'Бел_разм платы ком усл_2016'!Область_печати</vt:lpstr>
      <vt:lpstr>'Каз_раз платы ком усл_2016'!Область_печати</vt:lpstr>
      <vt:lpstr>'Полн_раз платы ком усл_2016'!Область_печати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1</cp:lastModifiedBy>
  <cp:lastPrinted>2016-10-04T09:39:03Z</cp:lastPrinted>
  <dcterms:created xsi:type="dcterms:W3CDTF">2016-10-04T05:14:48Z</dcterms:created>
  <dcterms:modified xsi:type="dcterms:W3CDTF">2016-10-04T10:05:36Z</dcterms:modified>
</cp:coreProperties>
</file>