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65" windowHeight="11790" activeTab="0"/>
  </bookViews>
  <sheets>
    <sheet name="Лист1" sheetId="1" r:id="rId1"/>
    <sheet name="часы_работ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nash_pto</author>
  </authors>
  <commentList>
    <comment ref="I12" authorId="0">
      <text>
        <r>
          <rPr>
            <b/>
            <sz val="10"/>
            <rFont val="Tahoma"/>
            <family val="0"/>
          </rPr>
          <t>nash_pto:</t>
        </r>
        <r>
          <rPr>
            <sz val="10"/>
            <rFont val="Tahoma"/>
            <family val="0"/>
          </rPr>
          <t xml:space="preserve">
160-зрит.зал
39-Визит
400-Водолей</t>
        </r>
      </text>
    </comment>
    <comment ref="I13" authorId="0">
      <text>
        <r>
          <rPr>
            <b/>
            <sz val="10"/>
            <rFont val="Tahoma"/>
            <family val="0"/>
          </rPr>
          <t>nash_pto:</t>
        </r>
        <r>
          <rPr>
            <sz val="10"/>
            <rFont val="Tahoma"/>
            <family val="0"/>
          </rPr>
          <t xml:space="preserve">
споты</t>
        </r>
      </text>
    </comment>
  </commentList>
</comments>
</file>

<file path=xl/sharedStrings.xml><?xml version="1.0" encoding="utf-8"?>
<sst xmlns="http://schemas.openxmlformats.org/spreadsheetml/2006/main" count="44" uniqueCount="40">
  <si>
    <t>Тип светильника</t>
  </si>
  <si>
    <t>Энергосберегающая Ру 15</t>
  </si>
  <si>
    <t>Лампа накаливания Ру60</t>
  </si>
  <si>
    <t>Кабинеты</t>
  </si>
  <si>
    <t>Коридоры</t>
  </si>
  <si>
    <t>Уличное  освещение</t>
  </si>
  <si>
    <t>Подсобные п-я</t>
  </si>
  <si>
    <t>ЛБ18*4</t>
  </si>
  <si>
    <t>ЛБ 40*4</t>
  </si>
  <si>
    <t>Лампа накаливания Ру100</t>
  </si>
  <si>
    <t>Лампа накаливания Ру150</t>
  </si>
  <si>
    <t>ЛБ 36*2</t>
  </si>
  <si>
    <t>Руст</t>
  </si>
  <si>
    <t>ДРЛ 400</t>
  </si>
  <si>
    <t>ДРЛ 250</t>
  </si>
  <si>
    <t>итого</t>
  </si>
  <si>
    <t>Всего</t>
  </si>
  <si>
    <t>ДРЛ 125</t>
  </si>
  <si>
    <t>Днат ЖКУ16-150</t>
  </si>
  <si>
    <t>Ру вн.освещ</t>
  </si>
  <si>
    <t>Залы</t>
  </si>
  <si>
    <t xml:space="preserve">месяц </t>
  </si>
  <si>
    <t xml:space="preserve">часы работы </t>
  </si>
  <si>
    <t>установленная мощность , кВт</t>
  </si>
  <si>
    <t>потребление, 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</si>
  <si>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</si>
  <si>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</si>
  <si>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</si>
  <si>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</si>
  <si>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</si>
  <si>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</si>
  <si>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</si>
  <si>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</si>
  <si>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</si>
  <si>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</si>
  <si>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</si>
  <si>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</si>
  <si>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</si>
  <si>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люм.светильники</t>
  </si>
  <si>
    <t>Расчёт освещения по объекту энергообследования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</si>
</sst>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.57421875" style="0" customWidth="1"/>
    <col min="2" max="2" width="25.57421875" style="0" customWidth="1"/>
    <col min="3" max="3" width="21.57421875" style="0" customWidth="1"/>
    <col min="5" max="5" width="19.140625" style="0" customWidth="1"/>
    <col min="6" max="6" width="8.7109375" style="0" customWidth="1"/>
    <col min="7" max="7" width="20.57421875" style="0" customWidth="1"/>
    <col min="8" max="8" width="8.7109375" style="0" customWidth="1"/>
    <col min="9" max="9" width="20.57421875" style="0" customWidth="1"/>
    <col min="10" max="10" width="8.7109375" style="0" customWidth="1"/>
    <col min="11" max="11" width="16.7109375" style="0" customWidth="1"/>
  </cols>
  <sheetData>
    <row r="1" ht="15">
      <c r="C1" t="s">
        <v>39</v>
      </c>
    </row>
    <row r="3" spans="2:14" ht="29.25" customHeight="1">
      <c r="B3" s="2" t="s">
        <v>0</v>
      </c>
      <c r="C3" s="4" t="s">
        <v>3</v>
      </c>
      <c r="D3" s="4" t="s">
        <v>12</v>
      </c>
      <c r="E3" s="4" t="s">
        <v>4</v>
      </c>
      <c r="F3" s="4" t="s">
        <v>12</v>
      </c>
      <c r="G3" s="4" t="s">
        <v>5</v>
      </c>
      <c r="H3" s="4" t="s">
        <v>12</v>
      </c>
      <c r="I3" s="4" t="s">
        <v>20</v>
      </c>
      <c r="J3" s="4" t="s">
        <v>12</v>
      </c>
      <c r="K3" s="4" t="s">
        <v>6</v>
      </c>
      <c r="L3" s="4" t="s">
        <v>12</v>
      </c>
      <c r="M3" s="5" t="s">
        <v>19</v>
      </c>
      <c r="N3" s="6" t="s">
        <v>16</v>
      </c>
    </row>
    <row r="4" spans="2:14" ht="48" customHeight="1">
      <c r="B4" s="2" t="s">
        <v>7</v>
      </c>
      <c r="C4" s="2"/>
      <c r="D4" s="2">
        <f>C4*0.018*4</f>
        <v>0</v>
      </c>
      <c r="E4" s="2"/>
      <c r="F4" s="2">
        <f>E4*0.018*4</f>
        <v>0</v>
      </c>
      <c r="G4" s="2">
        <v>0</v>
      </c>
      <c r="H4" s="2">
        <f>G4*0.018*4</f>
        <v>0</v>
      </c>
      <c r="I4" s="2"/>
      <c r="J4" s="2">
        <f>I4*0.018*4</f>
        <v>0</v>
      </c>
      <c r="K4" s="2"/>
      <c r="L4" s="2">
        <f>K4*0.018*4</f>
        <v>0</v>
      </c>
      <c r="M4" s="1"/>
      <c r="N4" s="1"/>
    </row>
    <row r="5" spans="2:14" ht="48" customHeight="1">
      <c r="B5" s="2" t="s">
        <v>11</v>
      </c>
      <c r="C5" s="2"/>
      <c r="D5" s="2">
        <f>C5*0.036*2</f>
        <v>0</v>
      </c>
      <c r="E5" s="2"/>
      <c r="F5" s="2">
        <f>E5*0.036*2</f>
        <v>0</v>
      </c>
      <c r="G5" s="2"/>
      <c r="H5" s="2">
        <f>G5*0.036*2</f>
        <v>0</v>
      </c>
      <c r="I5" s="2"/>
      <c r="J5" s="2">
        <f>I5*0.036*2</f>
        <v>0</v>
      </c>
      <c r="K5" s="2"/>
      <c r="L5" s="2">
        <f>K5*0.036*2</f>
        <v>0</v>
      </c>
      <c r="M5" s="1"/>
      <c r="N5" s="1"/>
    </row>
    <row r="6" spans="2:14" ht="48" customHeight="1">
      <c r="B6" s="2" t="s">
        <v>8</v>
      </c>
      <c r="C6" s="2"/>
      <c r="D6" s="2">
        <f>C6*0.04*4</f>
        <v>0</v>
      </c>
      <c r="E6" s="2"/>
      <c r="F6" s="2">
        <f>E6*0.04*4</f>
        <v>0</v>
      </c>
      <c r="G6" s="2"/>
      <c r="H6" s="2">
        <f>G6*0.04*4</f>
        <v>0</v>
      </c>
      <c r="I6" s="2"/>
      <c r="J6" s="2">
        <f>I6*0.04*4</f>
        <v>0</v>
      </c>
      <c r="K6" s="2"/>
      <c r="L6" s="2">
        <f>K6*0.04*4</f>
        <v>0</v>
      </c>
      <c r="M6" s="1"/>
      <c r="N6" s="1"/>
    </row>
    <row r="7" spans="2:14" ht="48" customHeight="1">
      <c r="B7" s="2" t="s">
        <v>1</v>
      </c>
      <c r="C7" s="2"/>
      <c r="D7" s="2">
        <f>C7*0.015</f>
        <v>0</v>
      </c>
      <c r="E7" s="2"/>
      <c r="F7" s="2">
        <f>E7*0.015</f>
        <v>0</v>
      </c>
      <c r="G7" s="2"/>
      <c r="H7" s="2">
        <f>G7*0.015</f>
        <v>0</v>
      </c>
      <c r="I7" s="2"/>
      <c r="J7" s="2">
        <f>I7*0.015</f>
        <v>0</v>
      </c>
      <c r="K7" s="2"/>
      <c r="L7" s="2">
        <f>K7*0.015</f>
        <v>0</v>
      </c>
      <c r="M7" s="1"/>
      <c r="N7" s="1"/>
    </row>
    <row r="8" spans="2:14" ht="48" customHeight="1">
      <c r="B8" s="2" t="s">
        <v>13</v>
      </c>
      <c r="C8" s="2"/>
      <c r="D8" s="2">
        <f>C8*0.4</f>
        <v>0</v>
      </c>
      <c r="E8" s="2"/>
      <c r="F8" s="2">
        <f>E8*0.4</f>
        <v>0</v>
      </c>
      <c r="G8" s="2"/>
      <c r="H8" s="2">
        <f>G8*0.4</f>
        <v>0</v>
      </c>
      <c r="I8" s="2"/>
      <c r="J8" s="2">
        <f>I8*0.4</f>
        <v>0</v>
      </c>
      <c r="K8" s="2"/>
      <c r="L8" s="2">
        <f>K8*0.4</f>
        <v>0</v>
      </c>
      <c r="M8" s="1"/>
      <c r="N8" s="1"/>
    </row>
    <row r="9" spans="2:14" ht="33" customHeight="1">
      <c r="B9" s="2" t="s">
        <v>14</v>
      </c>
      <c r="C9" s="2"/>
      <c r="D9" s="2">
        <f>C9*0.25</f>
        <v>0</v>
      </c>
      <c r="E9" s="2"/>
      <c r="F9" s="2">
        <f>E9*0.25</f>
        <v>0</v>
      </c>
      <c r="G9" s="2"/>
      <c r="H9" s="2">
        <f>G9*0.25</f>
        <v>0</v>
      </c>
      <c r="I9" s="2"/>
      <c r="J9" s="2">
        <f>I9*0.25</f>
        <v>0</v>
      </c>
      <c r="K9" s="2"/>
      <c r="L9" s="2">
        <f>K9*0.25</f>
        <v>0</v>
      </c>
      <c r="M9" s="1"/>
      <c r="N9" s="1"/>
    </row>
    <row r="10" spans="2:14" ht="33" customHeight="1">
      <c r="B10" s="2" t="s">
        <v>17</v>
      </c>
      <c r="C10" s="2"/>
      <c r="D10" s="2">
        <f>C10*0.125</f>
        <v>0</v>
      </c>
      <c r="E10" s="2"/>
      <c r="F10" s="2">
        <f>E10*0.125</f>
        <v>0</v>
      </c>
      <c r="G10" s="2"/>
      <c r="H10" s="2">
        <f>G10*0.125</f>
        <v>0</v>
      </c>
      <c r="I10" s="2"/>
      <c r="J10" s="2">
        <f>I10*0.125</f>
        <v>0</v>
      </c>
      <c r="K10" s="2"/>
      <c r="L10" s="2">
        <f>K10*0.125</f>
        <v>0</v>
      </c>
      <c r="M10" s="1"/>
      <c r="N10" s="1"/>
    </row>
    <row r="11" spans="2:14" ht="26.25" customHeight="1">
      <c r="B11" s="2" t="s">
        <v>18</v>
      </c>
      <c r="C11" s="2"/>
      <c r="D11" s="2">
        <f>C11*0.15</f>
        <v>0</v>
      </c>
      <c r="E11" s="2"/>
      <c r="F11" s="2">
        <f>E11*0.15</f>
        <v>0</v>
      </c>
      <c r="G11" s="2"/>
      <c r="H11" s="2">
        <f>G11*0.15</f>
        <v>0</v>
      </c>
      <c r="I11" s="2"/>
      <c r="J11" s="2">
        <f>I11*0.15</f>
        <v>0</v>
      </c>
      <c r="K11" s="2"/>
      <c r="L11" s="2">
        <f>K11*0.15</f>
        <v>0</v>
      </c>
      <c r="M11" s="1"/>
      <c r="N11" s="1"/>
    </row>
    <row r="12" spans="2:14" ht="20.25" customHeight="1">
      <c r="B12" s="2" t="s">
        <v>2</v>
      </c>
      <c r="C12" s="2"/>
      <c r="D12" s="2">
        <f>C12*0.06</f>
        <v>0</v>
      </c>
      <c r="E12" s="2"/>
      <c r="F12" s="2">
        <f>E12*0.06</f>
        <v>0</v>
      </c>
      <c r="G12" s="2"/>
      <c r="H12" s="2">
        <f>G12*0.06</f>
        <v>0</v>
      </c>
      <c r="I12" s="2"/>
      <c r="J12" s="2">
        <f>I12*0.06</f>
        <v>0</v>
      </c>
      <c r="K12" s="2"/>
      <c r="L12" s="2">
        <f>K12*0.06</f>
        <v>0</v>
      </c>
      <c r="M12" s="1"/>
      <c r="N12" s="1"/>
    </row>
    <row r="13" spans="2:14" ht="20.25" customHeight="1">
      <c r="B13" s="2" t="s">
        <v>9</v>
      </c>
      <c r="C13" s="1"/>
      <c r="D13" s="2">
        <f>C13*0.1</f>
        <v>0</v>
      </c>
      <c r="E13" s="1"/>
      <c r="F13" s="2">
        <f>E13*0.1</f>
        <v>0</v>
      </c>
      <c r="G13" s="1"/>
      <c r="H13" s="2">
        <f>G13*0.1</f>
        <v>0</v>
      </c>
      <c r="I13" s="1"/>
      <c r="J13" s="2">
        <f>I13*0.1</f>
        <v>0</v>
      </c>
      <c r="K13" s="1"/>
      <c r="L13" s="2">
        <f>K13*0.1</f>
        <v>0</v>
      </c>
      <c r="M13" s="1"/>
      <c r="N13" s="1"/>
    </row>
    <row r="14" spans="2:14" ht="20.25" customHeight="1">
      <c r="B14" s="2" t="s">
        <v>10</v>
      </c>
      <c r="C14" s="1"/>
      <c r="D14" s="2">
        <f>C14*0.15</f>
        <v>0</v>
      </c>
      <c r="E14" s="1"/>
      <c r="F14" s="2">
        <f>E14*0.15</f>
        <v>0</v>
      </c>
      <c r="G14" s="1"/>
      <c r="H14" s="2">
        <f>G14*0.15</f>
        <v>0</v>
      </c>
      <c r="I14" s="1"/>
      <c r="J14" s="2">
        <f>I14*0.15</f>
        <v>0</v>
      </c>
      <c r="K14" s="1"/>
      <c r="L14" s="2">
        <f>K14*0.15</f>
        <v>0</v>
      </c>
      <c r="M14" s="1"/>
      <c r="N14" s="1"/>
    </row>
    <row r="15" spans="2:14" ht="48" customHeight="1">
      <c r="B15" s="3" t="s">
        <v>15</v>
      </c>
      <c r="C15" s="1"/>
      <c r="D15" s="1">
        <f>SUM(D4:D14)</f>
        <v>0</v>
      </c>
      <c r="E15" s="1"/>
      <c r="F15" s="1">
        <f>SUM(F4:F14)</f>
        <v>0</v>
      </c>
      <c r="G15" s="1"/>
      <c r="H15" s="1">
        <f>SUM(H4:H14)</f>
        <v>0</v>
      </c>
      <c r="I15" s="1"/>
      <c r="J15" s="1">
        <f>SUM(J4:J14)</f>
        <v>0</v>
      </c>
      <c r="K15" s="1"/>
      <c r="L15" s="1">
        <f>SUM(L4:L14)</f>
        <v>0</v>
      </c>
      <c r="M15" s="1">
        <f>D15+F15+L15+J15</f>
        <v>0</v>
      </c>
      <c r="N15" s="1">
        <f>D15+F15+H15+L15+J15</f>
        <v>0</v>
      </c>
    </row>
    <row r="17" spans="2:4" ht="14.25">
      <c r="B17" s="7" t="s">
        <v>38</v>
      </c>
      <c r="C17">
        <f>(C4+E4)*4</f>
        <v>0</v>
      </c>
      <c r="D17">
        <f>D4+D5+F4+F5+J5+L5</f>
        <v>0</v>
      </c>
    </row>
    <row r="18" ht="14.25">
      <c r="C18">
        <f>(C5+E5+I5+K5)*2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8"/>
  <sheetViews>
    <sheetView zoomScalePageLayoutView="0" workbookViewId="0" topLeftCell="A1">
      <selection activeCell="E6" sqref="E6"/>
    </sheetView>
  </sheetViews>
  <sheetFormatPr defaultColWidth="9.140625" defaultRowHeight="15"/>
  <cols>
    <col min="3" max="3" width="13.8515625" style="0" customWidth="1"/>
    <col min="4" max="4" width="23.8515625" style="0" customWidth="1"/>
    <col min="5" max="5" width="17.8515625" style="0" customWidth="1"/>
  </cols>
  <sheetData>
    <row r="5" spans="2:5" ht="14.25">
      <c r="B5" t="s">
        <v>21</v>
      </c>
      <c r="C5" t="s">
        <v>22</v>
      </c>
      <c r="D5" t="s">
        <v>23</v>
      </c>
      <c r="E5" t="s">
        <v>24</v>
      </c>
    </row>
    <row r="6" spans="2:5" ht="14.25">
      <c r="B6" t="s">
        <v>25</v>
      </c>
      <c r="C6">
        <v>155</v>
      </c>
      <c r="D6">
        <f>Лист1!$N$15</f>
        <v>0</v>
      </c>
      <c r="E6">
        <f>D6*C6</f>
        <v>0</v>
      </c>
    </row>
    <row r="7" spans="2:5" ht="14.25">
      <c r="B7" t="s">
        <v>26</v>
      </c>
      <c r="C7">
        <v>140</v>
      </c>
      <c r="D7">
        <f>Лист1!$N$15</f>
        <v>0</v>
      </c>
      <c r="E7">
        <f aca="true" t="shared" si="0" ref="E7:E17">D7*C7</f>
        <v>0</v>
      </c>
    </row>
    <row r="8" spans="2:5" ht="14.25">
      <c r="B8" t="s">
        <v>27</v>
      </c>
      <c r="C8">
        <v>140</v>
      </c>
      <c r="D8">
        <f>Лист1!$N$15</f>
        <v>0</v>
      </c>
      <c r="E8">
        <f t="shared" si="0"/>
        <v>0</v>
      </c>
    </row>
    <row r="9" spans="2:5" ht="14.25">
      <c r="B9" t="s">
        <v>28</v>
      </c>
      <c r="C9">
        <v>110</v>
      </c>
      <c r="D9">
        <f>Лист1!$N$15</f>
        <v>0</v>
      </c>
      <c r="E9">
        <f t="shared" si="0"/>
        <v>0</v>
      </c>
    </row>
    <row r="10" spans="2:5" ht="14.25">
      <c r="B10" t="s">
        <v>29</v>
      </c>
      <c r="C10">
        <v>90</v>
      </c>
      <c r="D10">
        <f>Лист1!$N$15</f>
        <v>0</v>
      </c>
      <c r="E10">
        <f t="shared" si="0"/>
        <v>0</v>
      </c>
    </row>
    <row r="11" spans="2:5" ht="14.25">
      <c r="B11" t="s">
        <v>30</v>
      </c>
      <c r="C11">
        <v>60</v>
      </c>
      <c r="D11">
        <f>Лист1!$N$15</f>
        <v>0</v>
      </c>
      <c r="E11">
        <f t="shared" si="0"/>
        <v>0</v>
      </c>
    </row>
    <row r="12" spans="2:5" ht="14.25">
      <c r="B12" t="s">
        <v>31</v>
      </c>
      <c r="C12">
        <v>70</v>
      </c>
      <c r="D12">
        <f>Лист1!$N$15</f>
        <v>0</v>
      </c>
      <c r="E12">
        <f t="shared" si="0"/>
        <v>0</v>
      </c>
    </row>
    <row r="13" spans="2:5" ht="14.25">
      <c r="B13" t="s">
        <v>32</v>
      </c>
      <c r="C13">
        <v>110</v>
      </c>
      <c r="D13">
        <f>Лист1!$N$15</f>
        <v>0</v>
      </c>
      <c r="E13">
        <f t="shared" si="0"/>
        <v>0</v>
      </c>
    </row>
    <row r="14" spans="2:5" ht="14.25">
      <c r="B14" t="s">
        <v>33</v>
      </c>
      <c r="C14">
        <v>130</v>
      </c>
      <c r="D14">
        <f>Лист1!$N$15</f>
        <v>0</v>
      </c>
      <c r="E14">
        <f t="shared" si="0"/>
        <v>0</v>
      </c>
    </row>
    <row r="15" spans="2:5" ht="14.25">
      <c r="B15" t="s">
        <v>34</v>
      </c>
      <c r="C15">
        <v>140</v>
      </c>
      <c r="D15">
        <f>Лист1!$N$15</f>
        <v>0</v>
      </c>
      <c r="E15">
        <f t="shared" si="0"/>
        <v>0</v>
      </c>
    </row>
    <row r="16" spans="2:5" ht="14.25">
      <c r="B16" t="s">
        <v>35</v>
      </c>
      <c r="C16">
        <v>155</v>
      </c>
      <c r="D16">
        <f>Лист1!$N$15</f>
        <v>0</v>
      </c>
      <c r="E16">
        <f t="shared" si="0"/>
        <v>0</v>
      </c>
    </row>
    <row r="17" spans="2:5" ht="14.25">
      <c r="B17" t="s">
        <v>36</v>
      </c>
      <c r="C17">
        <v>160</v>
      </c>
      <c r="D17">
        <f>Лист1!$N$15</f>
        <v>0</v>
      </c>
      <c r="E17">
        <f t="shared" si="0"/>
        <v>0</v>
      </c>
    </row>
    <row r="18" spans="2:5" ht="14.25">
      <c r="B18" t="s">
        <v>37</v>
      </c>
      <c r="C18">
        <v>1460</v>
      </c>
      <c r="E18">
        <f>SUM(E6:E17)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nash_pto</dc:creator>
  <cp:keywords/>
  <dc:description/>
  <cp:lastModifiedBy>Viktor</cp:lastModifiedBy>
  <cp:lastPrinted>2012-04-01T08:28:49Z</cp:lastPrinted>
  <dcterms:created xsi:type="dcterms:W3CDTF">2012-01-08T05:25:09Z</dcterms:created>
  <dcterms:modified xsi:type="dcterms:W3CDTF">2012-06-26T05:20:50Z</dcterms:modified>
  <cp:category/>
  <cp:version/>
  <cp:contentType/>
  <cp:contentStatus/>
</cp:coreProperties>
</file>