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0890" firstSheet="4" activeTab="7"/>
  </bookViews>
  <sheets>
    <sheet name="белоярский_жилищные" sheetId="1" r:id="rId1"/>
    <sheet name="белоярский_ЖБО" sheetId="2" r:id="rId2"/>
    <sheet name="белоярский_коммунальные" sheetId="3" r:id="rId3"/>
    <sheet name="казым_жилищные" sheetId="4" r:id="rId4"/>
    <sheet name="казым_ЖБО" sheetId="5" r:id="rId5"/>
    <sheet name="казым_коммунальные" sheetId="6" r:id="rId6"/>
    <sheet name="полноват_жилищные" sheetId="7" r:id="rId7"/>
    <sheet name="полноват_ЖБО" sheetId="8" r:id="rId8"/>
    <sheet name="полноват_коммунальные" sheetId="9" r:id="rId9"/>
    <sheet name="ванзеват_коммунальные" sheetId="10" r:id="rId10"/>
  </sheets>
  <externalReferences>
    <externalReference r:id="rId13"/>
    <externalReference r:id="rId14"/>
  </externalReferences>
  <definedNames>
    <definedName name="В" localSheetId="4">#REF!</definedName>
    <definedName name="В" localSheetId="5">#REF!</definedName>
    <definedName name="В">#REF!</definedName>
    <definedName name="кв1" localSheetId="4">#REF!</definedName>
    <definedName name="кв1" localSheetId="5">#REF!</definedName>
    <definedName name="кв1">#REF!</definedName>
    <definedName name="_xlnm.Print_Area" localSheetId="1">'белоярский_ЖБО'!$A$1:$F$21</definedName>
    <definedName name="_xlnm.Print_Area" localSheetId="0">'белоярский_жилищные'!$A$1:$H$28</definedName>
    <definedName name="_xlnm.Print_Area" localSheetId="2">'белоярский_коммунальные'!$A$1:$F$127</definedName>
    <definedName name="_xlnm.Print_Area" localSheetId="9">'ванзеват_коммунальные'!$A$1:$I$24</definedName>
    <definedName name="_xlnm.Print_Area" localSheetId="4">'казым_ЖБО'!$A$1:$F$18</definedName>
    <definedName name="_xlnm.Print_Area" localSheetId="3">'казым_жилищные'!$A$1:$F$19</definedName>
    <definedName name="_xlnm.Print_Area" localSheetId="5">'казым_коммунальные'!$A$1:$I$45</definedName>
    <definedName name="_xlnm.Print_Area" localSheetId="8">'полноват_коммунальные'!$A$1:$I$45</definedName>
    <definedName name="тариф" localSheetId="4">#REF!</definedName>
    <definedName name="тариф" localSheetId="5">#REF!</definedName>
    <definedName name="тариф">#REF!</definedName>
    <definedName name="ТБОнасВК" localSheetId="4">#REF!</definedName>
    <definedName name="ТБОнасВК" localSheetId="5">#REF!</definedName>
    <definedName name="ТБОнасВК">#REF!</definedName>
    <definedName name="Э" localSheetId="4">#REF!</definedName>
    <definedName name="Э" localSheetId="5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<sst xmlns="http://schemas.openxmlformats.org/spreadsheetml/2006/main" count="608" uniqueCount="192">
  <si>
    <t>по счетчику</t>
  </si>
  <si>
    <t>м3</t>
  </si>
  <si>
    <t>Цена определяется расчетом</t>
  </si>
  <si>
    <t>м3 на чел.</t>
  </si>
  <si>
    <t>5.Горячее водоснабжение</t>
  </si>
  <si>
    <t>4.Отопление</t>
  </si>
  <si>
    <t>2.Водоотведение</t>
  </si>
  <si>
    <t>1.Холодное водоснабжение</t>
  </si>
  <si>
    <t>I.Коммунальные услуги</t>
  </si>
  <si>
    <t>(гр.3 х гр.4)</t>
  </si>
  <si>
    <t xml:space="preserve"> руб.,коп.</t>
  </si>
  <si>
    <t xml:space="preserve">с НДС </t>
  </si>
  <si>
    <t>потребления</t>
  </si>
  <si>
    <t xml:space="preserve">за услуги </t>
  </si>
  <si>
    <t xml:space="preserve">( в т.ч.НДС), </t>
  </si>
  <si>
    <t>количество</t>
  </si>
  <si>
    <t>единица</t>
  </si>
  <si>
    <t>платы</t>
  </si>
  <si>
    <t xml:space="preserve">на услуги </t>
  </si>
  <si>
    <t xml:space="preserve">               месяц</t>
  </si>
  <si>
    <t xml:space="preserve">        Наименование услуг</t>
  </si>
  <si>
    <t>Основание</t>
  </si>
  <si>
    <t xml:space="preserve">Размер </t>
  </si>
  <si>
    <t xml:space="preserve">Цена/тариф </t>
  </si>
  <si>
    <t>Норматив потребления в</t>
  </si>
  <si>
    <t>4.Горячее водоснабжение</t>
  </si>
  <si>
    <t>3.Отопление</t>
  </si>
  <si>
    <t>1. Размер платы за коммунальные услуги на территории г.п.Белоярский</t>
  </si>
  <si>
    <t>1.Вывоз жидких бытовых отходов</t>
  </si>
  <si>
    <t>по счетчику (на уровне объема водопотребления)</t>
  </si>
  <si>
    <t>5.Утилизация, обезвреживание и захоронение твердых бытовых отходов</t>
  </si>
  <si>
    <t>3.Утилизация, обезвреживание и захоронение твердых бытовых отходов</t>
  </si>
  <si>
    <t>Цена для населения (с учетом НДС), руб.</t>
  </si>
  <si>
    <t xml:space="preserve">Размер платы для населения в месяц (с учетом НДС), руб. </t>
  </si>
  <si>
    <t>исходя из объема коммунального ресурса, использованного в течении расчетного периода, пропорционально размеру общей площади</t>
  </si>
  <si>
    <t>1. Размер платы за услугу по вывозу жидких бытовых отходов на территории г.п.Белоярский</t>
  </si>
  <si>
    <t>1.1.в жилых домах с полным благоустройством высотой не выше 10 этажей</t>
  </si>
  <si>
    <t>1.2.в жилых домах и общежитиях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</si>
  <si>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м3 на человека</t>
  </si>
  <si>
    <t>1.3.в жилых домах с централизованным холодным водоснабжением, с автономной канализацией, без ванн, без душа, не оборудованные различными водонагревательными устройствами</t>
  </si>
  <si>
    <t>1.4.на общедомовые нужды для собственников и пользователей жилых и нежилых помещений в многоквартирных домах</t>
  </si>
  <si>
    <t>1.5.в жилых домах, оборудованных приборами учета</t>
  </si>
  <si>
    <t>м3 на 1 м2 общей площади помещений, входящих в состав общего имущества в многоквартирном доме, в месяц</t>
  </si>
  <si>
    <t>2.1.в жилых домах с полным благоустройством высотой не выше 10 этажей</t>
  </si>
  <si>
    <t>2.2.в жилых домах и общежитиях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</si>
  <si>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2.3.в жилых домах с централизованным холодным водоснабжением, с автономной канализацией, без ванн, без душа, не оборудованные различными водонагревательными устройствами</t>
  </si>
  <si>
    <t>2.4.в жилых домах, оборудованных приборами учета</t>
  </si>
  <si>
    <t xml:space="preserve">3.1.в жилых домах 1, 2 этажных постройки до 1999 года включительно </t>
  </si>
  <si>
    <t>Гкал/м2 общей площади в месяц</t>
  </si>
  <si>
    <t>норматив 0,0420 с учетом понижающего коэффициента 0,762</t>
  </si>
  <si>
    <t xml:space="preserve">3.2.в жилых домах 1 этажных постройки после 1999 года  </t>
  </si>
  <si>
    <t xml:space="preserve">3.3.в жилых домах 2 этажных постройки после 1999 года  </t>
  </si>
  <si>
    <t xml:space="preserve">3.4.в жилых домах 3 этажных постройки после 1999 года  </t>
  </si>
  <si>
    <t xml:space="preserve">3.5.в жилых домах 3, 4 этажных постройки до 1999 года включительно </t>
  </si>
  <si>
    <t>норматив 0,0328 с учетом понижающего коэффициента 0,976</t>
  </si>
  <si>
    <t xml:space="preserve">3.6.в жилых домах 4,5 этажных постройки после 1999 года  </t>
  </si>
  <si>
    <t xml:space="preserve">3.7.в жилых домах 5-9 этажных постройки до 1999 года  </t>
  </si>
  <si>
    <t>3.8.в жилых домах, оборудованных приборами учета</t>
  </si>
  <si>
    <t>Гкал</t>
  </si>
  <si>
    <t>4.1.в жилых домах с полным благоустройством высотой не выше 10 этажей</t>
  </si>
  <si>
    <t>4.2.на общедомовые нужды для собственников и пользователей жилых и нежилых помещений в многоквартирных домах</t>
  </si>
  <si>
    <t>4.3.в жилых домах, оборудованных приборами учета</t>
  </si>
  <si>
    <t xml:space="preserve">м3 </t>
  </si>
  <si>
    <t>1.1. в жилых домах с полным благоустройством высотой не выше 10 этажей</t>
  </si>
  <si>
    <t>1.4. в жилых домах, оборудованных приборами учета</t>
  </si>
  <si>
    <t>единица потребления</t>
  </si>
  <si>
    <t>1.2.в жилых домах, оборудованных приборами учета</t>
  </si>
  <si>
    <t>1.3.на общедомовые нужды для собственников и пользователей жилых и нежилых помещений в многоквартирных домах</t>
  </si>
  <si>
    <t>2.2.в жилых домах, оборудованных приборами учета</t>
  </si>
  <si>
    <t>5.1.в жилых домах с полным благоустройством высотой не выше 10 этажей</t>
  </si>
  <si>
    <t>5.2.в жилых домах, оборудованных приборами учета</t>
  </si>
  <si>
    <t>5.3.на общедомовые нужды для собственников и пользователей жилых и нежилых помещений в многоквартирных домах</t>
  </si>
  <si>
    <t>с 01 января по 30 июня 2015 года</t>
  </si>
  <si>
    <t>Приказ РСТ ХМАО-Югры №143-нп от 27 ноября 2014 года; постановление Губернатора ХМАО-Югры от 22.12.2012г.№164, приказ Департамента ЖККиЭ ХМАО-Югры от 11.11.2013г.№22-нп и от 11.08.2014г.№38-нп</t>
  </si>
  <si>
    <t>Приказ РСТ ХМАО-Югры №134-нп от 18 ноября 2014года; Постановление Губернатора ХМАО-Югры от 20.05.2014 №65, приказ Департамента ЖККиЭ ХМАО-Югры от 21.07.2014 года №36-нп</t>
  </si>
  <si>
    <t>с 01 июля по 31 декабря 2015 года</t>
  </si>
  <si>
    <t>2. Размер платы за коммунальные услуги на территории г.п.Белоярский</t>
  </si>
  <si>
    <t>3.Размер платы за коммунальные услуги в домах, оборудованных автономными системами отопления и ГВС на территории г.п.Белоярский</t>
  </si>
  <si>
    <t>Приказ РСТ ХМАО-Югры №143-нп от 27 ноября 2014 года; постановление Губернатора ХМАО-Югры от 22.12.2012г. №164, приказ Департамента ЖККиЭ ХМАО-Югры от 11.11.2013г. №22-нп, от 11.08.2014г. №38-нп.</t>
  </si>
  <si>
    <t>4.Размер платы за коммунальные услуги в домах, оборудованных автономными системами отопления и ГВС на территории г.п.Белоярский</t>
  </si>
  <si>
    <t>Приказ РСТ ХМАО-Югры №171-нп от 11 декабря 2014 года; Постановление Губернатора ХМАО-Югры от 22.12.2012г. №164, приказы Департамента ЖККиЭ ХМАО-Югры от 11.11.2013г. №22-нп и от 11.08.2014г. №38-нп.</t>
  </si>
  <si>
    <t>без НДС на 2015г.</t>
  </si>
  <si>
    <t>с НДС</t>
  </si>
  <si>
    <t>75,44              В том числе: стоимость вывоза ЖБО - 28,04; тариф водоотведения - 47,40</t>
  </si>
  <si>
    <t>Постановление Губернатора ХМАО-Югры от 22.12.2012 года №164, приказы Департамента ЖККиЭ ХМАО-Югры от 11.11.2013 года №22-нп, от 11.08.2014 года №38-нп, письмо первого заместителя Главы Белоярского района  от 29.12.2014 года №3753</t>
  </si>
  <si>
    <t>Норматив потребления в месяц</t>
  </si>
  <si>
    <t>Цена/тариф на услуги (с учетом НДС), руб.</t>
  </si>
  <si>
    <t>Размер платы за услуги с НДС, руб. (гр.3 х гр.4)</t>
  </si>
  <si>
    <t>2. Плата за вывоз жидких бытовых отходов для частного сектора г.п.Белоярский в размере 261,91 руб. (с учетом НДС) за 1м3  с 01.01.2015 года по 30.06.2015 года, в том числе: стоимость вывоза ЖБО - 214,51 руб/м3 (с учетом НДС); тариф водоотведения - 47,40 руб/м3 (с учетом НДС).</t>
  </si>
  <si>
    <t>Приказ РСТ ХМАО-Югры № 179-нп от 15 декабря 2014 года; постановление №1477 от 01 октября 2012 года</t>
  </si>
  <si>
    <t>Приказ РСТ ХМАО-Югры №179-нп от 15 декабря 2014г.; постановление №1477 от 01 октября 2012г.</t>
  </si>
  <si>
    <t>ОАО "ЮКЭК-Белоярский"</t>
  </si>
  <si>
    <t>(наименование организации)</t>
  </si>
  <si>
    <t xml:space="preserve">Сведения о стоимости работ (услуг) по содержанию и ремонту общего имущества в многоквартирном доме с 01 ноября 2014 года </t>
  </si>
  <si>
    <t>Размер платы за 1кв.метр общей площади в месяц с НДС, руб.</t>
  </si>
  <si>
    <t>Перечень работ</t>
  </si>
  <si>
    <t>Деревянные дома</t>
  </si>
  <si>
    <t>Кирпичные дома с автономной котельной, оборудованные домофонами</t>
  </si>
  <si>
    <t>Крупнопанельные дома, оборудованные общедомовыми приборами учета</t>
  </si>
  <si>
    <t>Кирпичные дома, оборудованные общедомовыми приборами учета и домофонами</t>
  </si>
  <si>
    <t>Крупнопанельные дома, оборудованные лифтами и общедомовыми приборами учета</t>
  </si>
  <si>
    <t>Специализированные  жилые дома, оборудованные общедомовыми приборами учета (4 мкр., дом 16)</t>
  </si>
  <si>
    <t>Коттеджи</t>
  </si>
  <si>
    <t>1.Услуги по управлению многоквартирным домом:</t>
  </si>
  <si>
    <t>1.1.Заключение договоров с населением.</t>
  </si>
  <si>
    <t>1.2.Контроль качества работ.</t>
  </si>
  <si>
    <t>1.3.Открытие и ведение накопительных и лицевых счетов на ремонт дома.</t>
  </si>
  <si>
    <t>1.4.Осуществление работ по предупреждению и снижению задолженности собственников.</t>
  </si>
  <si>
    <t>1.5.Ведение и обеспечение сохранности технической и иной документации по дому.</t>
  </si>
  <si>
    <t>2.Содержание и текущий ремонт жилого помещения многоквартирного дома, в т.ч.:</t>
  </si>
  <si>
    <t>2.Текущий ремонт общего имущества</t>
  </si>
  <si>
    <t>3.Содержание общего имущества</t>
  </si>
  <si>
    <t>4.Обеспечение санитарного состояния лестничных площадок</t>
  </si>
  <si>
    <t>5.Обеспечение санитарного состояния придомовой территории</t>
  </si>
  <si>
    <t>6.Вывоз твердых бытовых отходов</t>
  </si>
  <si>
    <t>7.Техническое обслуживание внутридомового электросилового оборудования</t>
  </si>
  <si>
    <t>8.Обслуживание лифтов</t>
  </si>
  <si>
    <t>9.Обслуживание автономной котельной</t>
  </si>
  <si>
    <t>10.Обслуживание общедомовых приборов учета</t>
  </si>
  <si>
    <t>11.Обслуживание домофонов</t>
  </si>
  <si>
    <t>Наименование услуг</t>
  </si>
  <si>
    <t>единица измерения</t>
  </si>
  <si>
    <t>гр.5 = гр.3 х гр.4</t>
  </si>
  <si>
    <t>1.1. в жилых домах 1, 2 этажных постройки до 1999 года включительно</t>
  </si>
  <si>
    <t xml:space="preserve">норматив 0,0420 с учетом понижающего коэффициента 0,771 </t>
  </si>
  <si>
    <t>1.2. в жилых домах 1 этажных постройки после 1999 года</t>
  </si>
  <si>
    <t>1.3. в жилых домах оборудованных приборами учета</t>
  </si>
  <si>
    <t xml:space="preserve">Гкал </t>
  </si>
  <si>
    <t>1. Размер платы за коммунальные услуги на территории д. Ванзеват</t>
  </si>
  <si>
    <t>Цена/тариф на услуги (с учетом НДС), руб., коп.</t>
  </si>
  <si>
    <t>Размер платы за услуги с учетом НДС руб., коп.                                  (гр.3 х гр.4)</t>
  </si>
  <si>
    <t>Коммунальные услуги</t>
  </si>
  <si>
    <t xml:space="preserve">1. Отопление </t>
  </si>
  <si>
    <t>2.1. в жилых домах 1, 2 этажных постройки до 1999 года включительно</t>
  </si>
  <si>
    <r>
      <t>Гкал на м</t>
    </r>
    <r>
      <rPr>
        <i/>
        <sz val="12"/>
        <color indexed="8"/>
        <rFont val="Times New Roman"/>
        <family val="1"/>
      </rPr>
      <t>² общей площади в месяц</t>
    </r>
  </si>
  <si>
    <t xml:space="preserve">   Постановление Губернатора ХМАО-Югры от 29.05.2014 года № 65;                                   Приказ Департамента ЖККиЭ ХМАО-Югры  от 21.07.2014 года                № 36-нп                                Приказ Региональной службы по тарифам Ханты-Мансийского автономного округа-Югры № 134-нп от 18.11.2014 года "Об установлении тарифов на тепловую энергию (мощность), поставляемую теплоснабжающими организациями потребителям".                        </t>
  </si>
  <si>
    <t>2.2. в жилых домах 1 этажных постройки после 1999 года</t>
  </si>
  <si>
    <t>2.4. в жилых домах оборудованных приборами учета</t>
  </si>
  <si>
    <t xml:space="preserve">               с 01 января по 30 июня 2015 года</t>
  </si>
  <si>
    <t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</si>
  <si>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1.2.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</si>
  <si>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1.3. в жилых домах только с холодным водоснабжением, без канализации</t>
  </si>
  <si>
    <t>1.4.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</si>
  <si>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 xml:space="preserve">1.5. потребление холодного водоснабжения на общедомовые нужды для собственников и пользователей жилых и нежилых помещений в многоквартирных домах </t>
  </si>
  <si>
    <t>1.6. в жилых домах, оборудованных приборами учета</t>
  </si>
  <si>
    <t xml:space="preserve">2.3. в жилых домах 2 этажных постройки после 1999 года </t>
  </si>
  <si>
    <t>1. Холодное водоснабжение</t>
  </si>
  <si>
    <t>м3 на человека в месяц</t>
  </si>
  <si>
    <t xml:space="preserve">Постановление Губернатора ХМАО-Югры от 22.12.2012 года № 164;                                              Приказы Департамента ЖККиЭ ХМАО-Югры от 11.11.2013 года          № 22-нп и от 11.08.2014 года               № 38-нп;                                   Приказ Региональной службы по тарифам Ханты-Мансийского автономного округа-Югры № 143-нп от 27.11.2014 года "Об установлении тарифов в сфере холодного водоснабжения и водоотведения для организаций, осуществляющих холодное водоснабжение, водоотведение и подвоз воды" .                        </t>
  </si>
  <si>
    <t>1.1.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</si>
  <si>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 xml:space="preserve">1.4. потребление холодного водоснабжения на общедомовые нужды для собственников и пользователей жилых и нежилых помещений в многоквартирных домах </t>
  </si>
  <si>
    <t>м³ на 1 м2 общей площади помещений, входящих в состав общего имущества в многоквартирном доме, в месяц</t>
  </si>
  <si>
    <t>1.5. в жилых домах, оборудованных приборами учета</t>
  </si>
  <si>
    <t xml:space="preserve">2. Отопление </t>
  </si>
  <si>
    <t>1. Размер платы за коммунальные услуги на территории с.п. Полноват</t>
  </si>
  <si>
    <t>м2 общей площади</t>
  </si>
  <si>
    <t>оплата производится за фактически занимаемую площадь</t>
  </si>
  <si>
    <t>3. Техническое обслуживание и ремонт внутридомового электросилового оборудования в домах, оборудованных газовыми плитами, в т.ч.</t>
  </si>
  <si>
    <t>3.1. Текущий ремонт</t>
  </si>
  <si>
    <t>3.2. Освещение мест общего пользования</t>
  </si>
  <si>
    <t>3.3. Техническое обслуживание общих коммуникаций</t>
  </si>
  <si>
    <r>
      <t xml:space="preserve">Размер платы граждан за жилое помещение и техническое обслуживание и ремонт внутридомового электросилового оборудования в домах, оборудованных газовыми плитами на территории </t>
    </r>
    <r>
      <rPr>
        <b/>
        <i/>
        <u val="single"/>
        <sz val="12"/>
        <rFont val="Arial"/>
        <family val="2"/>
      </rPr>
      <t>сельского поселения Полноват в 2015 году.</t>
    </r>
  </si>
  <si>
    <t>Цена / Тариф на услуги с НДС (руб.коп.)</t>
  </si>
  <si>
    <t>Размер платы за услуги с НДС (руб.коп.)</t>
  </si>
  <si>
    <t>1. Содержание и текущий ремонт жилого помещения, в том числе:</t>
  </si>
  <si>
    <t>м² общей площади</t>
  </si>
  <si>
    <t>Дополнительное соглашение №1 к договору №06/2010/142 - П от 01.06.2010 г. с ТСЖ "Уютный дом"  и приказа "О установлении норматива" № 2/П от 09.01.2013 г.,</t>
  </si>
  <si>
    <t>1.1. ремонт конструктивных элементов жилых зданий</t>
  </si>
  <si>
    <t xml:space="preserve">1.2. ремонт и обслуживание внутридомового инженерного оборудования </t>
  </si>
  <si>
    <t>2. Сбор и вывоз твердых бытовых отходов</t>
  </si>
  <si>
    <t>м³ на человека в месяц</t>
  </si>
  <si>
    <r>
      <t xml:space="preserve">1. </t>
    </r>
    <r>
      <rPr>
        <b/>
        <i/>
        <sz val="12"/>
        <rFont val="Arial"/>
        <family val="2"/>
      </rPr>
      <t>Вывоз жидких бытовых отходов:</t>
    </r>
    <r>
      <rPr>
        <i/>
        <sz val="12"/>
        <rFont val="Arial"/>
        <family val="2"/>
      </rPr>
      <t xml:space="preserve">                                                                                                                                                         </t>
    </r>
  </si>
  <si>
    <t xml:space="preserve">Постановление Губернатора ХМАО-Югры от 22.12.2012 года № 164; Приказы Департамента ЖККиЭ ХМАО-Югры от 11.11.2013 года №22-нп                                       и от 11.08.2014 года              №38-нп;                                         Письмо Главы Белоярского района        № 02-1-05-001678/15 от 19.06.2015 года  года "О соблюдении принципа сопоставимости условий в отношении начисляемых платежей граждан" и № №3753 от 29.12.2014 года  "О согласовании тарифов по вывозу ЖБО на 2015 год".                    </t>
  </si>
  <si>
    <t>1.3.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</si>
  <si>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>1.4.  в домах, оборудованных приборами учета</t>
  </si>
  <si>
    <t>м³</t>
  </si>
  <si>
    <t>по счетчику              (на уровне объема водопотребления)</t>
  </si>
  <si>
    <r>
      <t xml:space="preserve">Размер платы граждан за вывоз жидких бытовых отходов  для населения </t>
    </r>
    <r>
      <rPr>
        <b/>
        <i/>
        <u val="single"/>
        <sz val="14"/>
        <rFont val="Arial"/>
        <family val="2"/>
      </rPr>
      <t xml:space="preserve">на территории сельского поселения Полноват  </t>
    </r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</si>
  <si>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Arial"/>
        <family val="2"/>
      </rPr>
      <t>сельского поселения Казым на период с 01.01.2015 года по 30.06.2015 года.</t>
    </r>
  </si>
  <si>
    <r>
      <t>Гкал на м</t>
    </r>
    <r>
      <rPr>
        <i/>
        <sz val="10"/>
        <color indexed="8"/>
        <rFont val="Arial"/>
        <family val="2"/>
      </rPr>
      <t>² общей площади в месяц</t>
    </r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</si>
  <si>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Arial"/>
        <family val="2"/>
      </rPr>
      <t>сельского поселения Казым на период с 01.07.2015 года по 31.12.2015 года.</t>
    </r>
  </si>
  <si>
    <r>
      <t xml:space="preserve">Размер платы граждан за вывоз жидких бытовых отходов  для населения </t>
    </r>
    <r>
      <rPr>
        <b/>
        <i/>
        <u val="single"/>
        <sz val="14"/>
        <rFont val="Arial"/>
        <family val="2"/>
      </rPr>
      <t>на территории сельского поселения Казым  на период с 01.02.2015 года по 30.06.2015  года.</t>
    </r>
  </si>
  <si>
    <t>I. Содержание и ремонт жилого помещения для нанимателей жилых помещений по договорам социального найма и договорам найма жилых помещений муниципального жилищного фонда, для собственников жилых помещений, которые не приняли решения о выборе способа управления многоквартирным домом</t>
  </si>
  <si>
    <t xml:space="preserve">Дополнительное соглашение №1 к договору№06/2010/141 - П от 01.06.2010 г. с ТСЖ "Уютный дом" , приказ №2 от 09.01.2013 г. "О установлении норматива" </t>
  </si>
  <si>
    <t xml:space="preserve">Постановление Губернатора ХМАО-Югры от 22.12.2012 года № 164; Приказы Департамента ЖККиЭ ХМАО-Югры от 11.11.2013 года №22-нп                                       и от 11.08.2014 года              №38-нп;                                         Письмо первого заместителя Главы Белоярского района  № 3753 от 29.12.2014 года  "О согласовании тарифов по вывозу ЖБО на 2015 год".                    </t>
  </si>
  <si>
    <t>2. Плата за вывоз жидких бытовых отходов для частного сектора с.п. Казым в размере 164,28 рублей (с учетом НДС) за 1 м3.</t>
  </si>
  <si>
    <r>
      <t xml:space="preserve">Размер платы граждан за жилое помещение и техническое обслуживание и ремонт внутридомового электросилового оборудования в домах, оборудованных газовыми плитами на территории </t>
    </r>
    <r>
      <rPr>
        <b/>
        <i/>
        <u val="single"/>
        <sz val="12"/>
        <rFont val="Arial"/>
        <family val="2"/>
      </rPr>
      <t>сельского поселения Казым на  2015 год.</t>
    </r>
  </si>
  <si>
    <t xml:space="preserve">Дополнительное соглашение №1 к договору  №06/2010/141 - К от 01.06.2010 года с ТСЖ "Уютный дом", приказ №2/П от 09.01.2013 года "Об установлении норматива" </t>
  </si>
  <si>
    <t>1.3. благоустройство и обеспечение санитарного состояния придомовой территории</t>
  </si>
  <si>
    <t>с 01 июля  по 31 декабря 2015 года</t>
  </si>
  <si>
    <t>2. Размер платы за коммунальные услуги на территории с.п. Полноват</t>
  </si>
  <si>
    <t>2. Размер платы за коммунальные услуги на территории д. Ванзеват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</si>
</sst>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_(* #,##0.00_);_(* \(#,##0.00\);_(* &quot;-&quot;??_);_(@_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b/>
      <i/>
      <sz val="9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10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8"/>
      <name val="Arial"/>
      <family val="2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i/>
      <sz val="10"/>
      <color indexed="8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60"/>
      <name val="Arial Cyr"/>
      <family val="0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0"/>
      <name val="Calibri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Times New Roman"/>
      <family val="1"/>
    </font>
    <font>
      <i/>
      <sz val="8"/>
      <color theme="1"/>
      <name val="Times New Roman"/>
      <family val="1"/>
    </font>
    <font>
      <b/>
      <sz val="10"/>
      <color rgb="FFC00000"/>
      <name val="Arial Cyr"/>
      <family val="0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2"/>
      <color theme="1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572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0" xfId="52" applyFont="1">
      <alignment/>
      <protection/>
    </xf>
    <xf numFmtId="0" fontId="2" fillId="0" borderId="10" xfId="52" applyFont="1" applyBorder="1">
      <alignment/>
      <protection/>
    </xf>
    <xf numFmtId="0" fontId="6" fillId="0" borderId="10" xfId="52" applyFont="1" applyBorder="1">
      <alignment/>
      <protection/>
    </xf>
    <xf numFmtId="2" fontId="6" fillId="0" borderId="11" xfId="52" applyNumberFormat="1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7" fillId="0" borderId="0" xfId="52" applyFont="1" applyBorder="1" applyAlignment="1">
      <alignment wrapText="1"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6" fillId="0" borderId="0" xfId="52" applyFont="1" applyBorder="1">
      <alignment/>
      <protection/>
    </xf>
    <xf numFmtId="0" fontId="6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2" fontId="2" fillId="0" borderId="0" xfId="52" applyNumberFormat="1">
      <alignment/>
      <protection/>
    </xf>
    <xf numFmtId="0" fontId="10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2" xfId="52" applyFont="1" applyBorder="1">
      <alignment/>
      <protection/>
    </xf>
    <xf numFmtId="0" fontId="8" fillId="0" borderId="13" xfId="52" applyFont="1" applyBorder="1">
      <alignment/>
      <protection/>
    </xf>
    <xf numFmtId="0" fontId="8" fillId="0" borderId="14" xfId="52" applyFont="1" applyBorder="1">
      <alignment/>
      <protection/>
    </xf>
    <xf numFmtId="0" fontId="8" fillId="0" borderId="12" xfId="52" applyFont="1" applyFill="1" applyBorder="1">
      <alignment/>
      <protection/>
    </xf>
    <xf numFmtId="0" fontId="8" fillId="0" borderId="15" xfId="52" applyFont="1" applyBorder="1">
      <alignment/>
      <protection/>
    </xf>
    <xf numFmtId="0" fontId="8" fillId="0" borderId="16" xfId="52" applyFont="1" applyBorder="1">
      <alignment/>
      <protection/>
    </xf>
    <xf numFmtId="0" fontId="8" fillId="0" borderId="17" xfId="52" applyFont="1" applyBorder="1">
      <alignment/>
      <protection/>
    </xf>
    <xf numFmtId="0" fontId="8" fillId="0" borderId="12" xfId="52" applyFont="1" applyBorder="1" applyAlignment="1">
      <alignment horizontal="center"/>
      <protection/>
    </xf>
    <xf numFmtId="0" fontId="8" fillId="0" borderId="15" xfId="52" applyFont="1" applyBorder="1" applyAlignment="1">
      <alignment horizontal="center"/>
      <protection/>
    </xf>
    <xf numFmtId="2" fontId="12" fillId="0" borderId="10" xfId="52" applyNumberFormat="1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2" fontId="8" fillId="0" borderId="12" xfId="52" applyNumberFormat="1" applyFont="1" applyBorder="1" applyAlignment="1">
      <alignment horizontal="center"/>
      <protection/>
    </xf>
    <xf numFmtId="0" fontId="12" fillId="0" borderId="10" xfId="52" applyFont="1" applyBorder="1" applyAlignment="1">
      <alignment wrapText="1"/>
      <protection/>
    </xf>
    <xf numFmtId="0" fontId="10" fillId="0" borderId="10" xfId="52" applyFont="1" applyBorder="1" applyAlignment="1">
      <alignment horizontal="center"/>
      <protection/>
    </xf>
    <xf numFmtId="0" fontId="10" fillId="0" borderId="18" xfId="0" applyFont="1" applyBorder="1" applyAlignment="1">
      <alignment wrapText="1"/>
    </xf>
    <xf numFmtId="0" fontId="10" fillId="0" borderId="12" xfId="52" applyFont="1" applyBorder="1" applyAlignment="1">
      <alignment horizontal="center"/>
      <protection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12" xfId="52" applyFont="1" applyBorder="1">
      <alignment/>
      <protection/>
    </xf>
    <xf numFmtId="0" fontId="10" fillId="0" borderId="19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3" fillId="0" borderId="10" xfId="52" applyFont="1" applyBorder="1" applyAlignment="1">
      <alignment wrapText="1"/>
      <protection/>
    </xf>
    <xf numFmtId="0" fontId="10" fillId="0" borderId="10" xfId="52" applyFont="1" applyBorder="1" applyAlignment="1">
      <alignment wrapText="1"/>
      <protection/>
    </xf>
    <xf numFmtId="0" fontId="14" fillId="0" borderId="12" xfId="52" applyFont="1" applyBorder="1" applyAlignment="1">
      <alignment vertical="center" wrapText="1"/>
      <protection/>
    </xf>
    <xf numFmtId="0" fontId="14" fillId="0" borderId="15" xfId="52" applyFont="1" applyBorder="1" applyAlignment="1">
      <alignment vertical="center" wrapText="1"/>
      <protection/>
    </xf>
    <xf numFmtId="0" fontId="14" fillId="0" borderId="10" xfId="52" applyFont="1" applyBorder="1" applyAlignment="1">
      <alignment wrapText="1"/>
      <protection/>
    </xf>
    <xf numFmtId="0" fontId="14" fillId="0" borderId="15" xfId="52" applyFont="1" applyBorder="1" applyAlignment="1">
      <alignment horizontal="center" wrapText="1"/>
      <protection/>
    </xf>
    <xf numFmtId="0" fontId="14" fillId="0" borderId="15" xfId="52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2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52" applyFont="1" applyFill="1" applyBorder="1" applyAlignment="1">
      <alignment horizontal="center"/>
      <protection/>
    </xf>
    <xf numFmtId="2" fontId="91" fillId="0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52" applyFont="1" applyBorder="1" applyAlignment="1">
      <alignment horizontal="center"/>
      <protection/>
    </xf>
    <xf numFmtId="2" fontId="13" fillId="0" borderId="10" xfId="52" applyNumberFormat="1" applyFont="1" applyBorder="1" applyAlignment="1">
      <alignment horizontal="center"/>
      <protection/>
    </xf>
    <xf numFmtId="0" fontId="13" fillId="0" borderId="11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 vertical="center"/>
      <protection/>
    </xf>
    <xf numFmtId="2" fontId="13" fillId="0" borderId="12" xfId="52" applyNumberFormat="1" applyFont="1" applyBorder="1" applyAlignment="1">
      <alignment horizontal="center"/>
      <protection/>
    </xf>
    <xf numFmtId="0" fontId="14" fillId="0" borderId="11" xfId="52" applyFont="1" applyBorder="1" applyAlignment="1">
      <alignment vertical="center" wrapText="1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1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" fontId="13" fillId="0" borderId="11" xfId="52" applyNumberFormat="1" applyFont="1" applyBorder="1" applyAlignment="1">
      <alignment horizontal="center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5" fillId="0" borderId="0" xfId="52" applyFont="1">
      <alignment/>
      <protection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>
      <alignment/>
      <protection/>
    </xf>
    <xf numFmtId="0" fontId="9" fillId="0" borderId="12" xfId="52" applyFont="1" applyBorder="1" applyAlignment="1">
      <alignment horizontal="center"/>
      <protection/>
    </xf>
    <xf numFmtId="0" fontId="8" fillId="0" borderId="11" xfId="52" applyFont="1" applyBorder="1">
      <alignment/>
      <protection/>
    </xf>
    <xf numFmtId="0" fontId="14" fillId="0" borderId="11" xfId="52" applyFont="1" applyBorder="1" applyAlignment="1">
      <alignment horizontal="center"/>
      <protection/>
    </xf>
    <xf numFmtId="2" fontId="11" fillId="0" borderId="10" xfId="52" applyNumberFormat="1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10" fillId="0" borderId="12" xfId="52" applyFont="1" applyFill="1" applyBorder="1" applyAlignment="1">
      <alignment horizontal="center"/>
      <protection/>
    </xf>
    <xf numFmtId="0" fontId="11" fillId="0" borderId="11" xfId="52" applyFont="1" applyBorder="1">
      <alignment/>
      <protection/>
    </xf>
    <xf numFmtId="0" fontId="12" fillId="0" borderId="10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2" fontId="12" fillId="0" borderId="12" xfId="52" applyNumberFormat="1" applyFont="1" applyBorder="1" applyAlignment="1">
      <alignment horizontal="center"/>
      <protection/>
    </xf>
    <xf numFmtId="0" fontId="12" fillId="0" borderId="19" xfId="52" applyFont="1" applyFill="1" applyBorder="1">
      <alignment/>
      <protection/>
    </xf>
    <xf numFmtId="0" fontId="8" fillId="0" borderId="22" xfId="52" applyFont="1" applyFill="1" applyBorder="1">
      <alignment/>
      <protection/>
    </xf>
    <xf numFmtId="0" fontId="8" fillId="0" borderId="11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8" xfId="52" applyFont="1" applyFill="1" applyBorder="1" applyAlignment="1">
      <alignment horizontal="center"/>
      <protection/>
    </xf>
    <xf numFmtId="0" fontId="12" fillId="0" borderId="16" xfId="52" applyFont="1" applyFill="1" applyBorder="1" applyAlignment="1">
      <alignment horizontal="center"/>
      <protection/>
    </xf>
    <xf numFmtId="0" fontId="13" fillId="0" borderId="18" xfId="0" applyFont="1" applyBorder="1" applyAlignment="1">
      <alignment horizontal="center" vertical="center"/>
    </xf>
    <xf numFmtId="0" fontId="2" fillId="0" borderId="0" xfId="52" applyBorder="1">
      <alignment/>
      <protection/>
    </xf>
    <xf numFmtId="0" fontId="14" fillId="0" borderId="0" xfId="52" applyFont="1" applyBorder="1" applyAlignment="1">
      <alignment vertical="center" wrapText="1"/>
      <protection/>
    </xf>
    <xf numFmtId="0" fontId="92" fillId="0" borderId="0" xfId="0" applyFont="1" applyBorder="1" applyAlignment="1">
      <alignment vertical="center" wrapText="1"/>
    </xf>
    <xf numFmtId="0" fontId="93" fillId="0" borderId="0" xfId="52" applyFont="1">
      <alignment/>
      <protection/>
    </xf>
    <xf numFmtId="0" fontId="13" fillId="0" borderId="0" xfId="52" applyFont="1" applyBorder="1" applyAlignment="1">
      <alignment wrapText="1"/>
      <protection/>
    </xf>
    <xf numFmtId="0" fontId="14" fillId="0" borderId="0" xfId="52" applyFont="1" applyFill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2" fontId="13" fillId="0" borderId="0" xfId="52" applyNumberFormat="1" applyFont="1" applyBorder="1" applyAlignment="1">
      <alignment horizontal="center"/>
      <protection/>
    </xf>
    <xf numFmtId="0" fontId="14" fillId="0" borderId="0" xfId="52" applyFont="1" applyBorder="1" applyAlignment="1">
      <alignment wrapText="1"/>
      <protection/>
    </xf>
    <xf numFmtId="0" fontId="8" fillId="0" borderId="12" xfId="52" applyFont="1" applyBorder="1" applyAlignment="1">
      <alignment horizontal="center" wrapText="1"/>
      <protection/>
    </xf>
    <xf numFmtId="0" fontId="11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17" fillId="0" borderId="0" xfId="52" applyFont="1">
      <alignment/>
      <protection/>
    </xf>
    <xf numFmtId="0" fontId="18" fillId="0" borderId="0" xfId="52" applyFont="1" applyAlignment="1">
      <alignment wrapText="1"/>
      <protection/>
    </xf>
    <xf numFmtId="0" fontId="3" fillId="0" borderId="0" xfId="52" applyFont="1" applyAlignment="1">
      <alignment wrapText="1"/>
      <protection/>
    </xf>
    <xf numFmtId="0" fontId="4" fillId="0" borderId="0" xfId="52" applyFont="1">
      <alignment/>
      <protection/>
    </xf>
    <xf numFmtId="0" fontId="61" fillId="0" borderId="12" xfId="52" applyFont="1" applyBorder="1">
      <alignment/>
      <protection/>
    </xf>
    <xf numFmtId="0" fontId="61" fillId="0" borderId="23" xfId="52" applyFont="1" applyBorder="1">
      <alignment/>
      <protection/>
    </xf>
    <xf numFmtId="0" fontId="61" fillId="0" borderId="22" xfId="52" applyFont="1" applyBorder="1">
      <alignment/>
      <protection/>
    </xf>
    <xf numFmtId="0" fontId="62" fillId="0" borderId="10" xfId="52" applyFont="1" applyBorder="1" applyAlignment="1">
      <alignment horizontal="center"/>
      <protection/>
    </xf>
    <xf numFmtId="0" fontId="94" fillId="0" borderId="10" xfId="0" applyFont="1" applyBorder="1" applyAlignment="1">
      <alignment wrapText="1"/>
    </xf>
    <xf numFmtId="2" fontId="82" fillId="0" borderId="10" xfId="0" applyNumberFormat="1" applyFont="1" applyBorder="1" applyAlignment="1">
      <alignment horizontal="center"/>
    </xf>
    <xf numFmtId="0" fontId="64" fillId="0" borderId="10" xfId="52" applyFont="1" applyBorder="1" applyAlignment="1">
      <alignment horizontal="center"/>
      <protection/>
    </xf>
    <xf numFmtId="0" fontId="61" fillId="0" borderId="10" xfId="52" applyFont="1" applyFill="1" applyBorder="1" applyAlignment="1">
      <alignment wrapText="1"/>
      <protection/>
    </xf>
    <xf numFmtId="2" fontId="61" fillId="0" borderId="18" xfId="52" applyNumberFormat="1" applyFont="1" applyBorder="1" applyAlignment="1">
      <alignment horizontal="center"/>
      <protection/>
    </xf>
    <xf numFmtId="0" fontId="61" fillId="0" borderId="12" xfId="52" applyFont="1" applyFill="1" applyBorder="1" applyAlignment="1">
      <alignment wrapText="1"/>
      <protection/>
    </xf>
    <xf numFmtId="2" fontId="61" fillId="0" borderId="19" xfId="52" applyNumberFormat="1" applyFont="1" applyBorder="1" applyAlignment="1">
      <alignment horizontal="center"/>
      <protection/>
    </xf>
    <xf numFmtId="0" fontId="61" fillId="0" borderId="10" xfId="52" applyFont="1" applyBorder="1">
      <alignment/>
      <protection/>
    </xf>
    <xf numFmtId="0" fontId="61" fillId="0" borderId="10" xfId="52" applyFont="1" applyBorder="1" applyAlignment="1">
      <alignment wrapText="1"/>
      <protection/>
    </xf>
    <xf numFmtId="2" fontId="61" fillId="0" borderId="18" xfId="52" applyNumberFormat="1" applyFont="1" applyFill="1" applyBorder="1" applyAlignment="1">
      <alignment horizontal="center"/>
      <protection/>
    </xf>
    <xf numFmtId="0" fontId="61" fillId="0" borderId="11" xfId="52" applyFont="1" applyBorder="1" applyAlignment="1">
      <alignment wrapText="1"/>
      <protection/>
    </xf>
    <xf numFmtId="0" fontId="61" fillId="0" borderId="18" xfId="52" applyFont="1" applyBorder="1" applyAlignment="1">
      <alignment horizontal="center"/>
      <protection/>
    </xf>
    <xf numFmtId="0" fontId="61" fillId="0" borderId="10" xfId="52" applyFont="1" applyBorder="1" applyAlignment="1">
      <alignment horizontal="center"/>
      <protection/>
    </xf>
    <xf numFmtId="2" fontId="61" fillId="0" borderId="10" xfId="52" applyNumberFormat="1" applyFont="1" applyBorder="1" applyAlignment="1">
      <alignment horizontal="center"/>
      <protection/>
    </xf>
    <xf numFmtId="0" fontId="95" fillId="0" borderId="0" xfId="0" applyFont="1" applyAlignment="1">
      <alignment/>
    </xf>
    <xf numFmtId="0" fontId="22" fillId="0" borderId="0" xfId="63" applyFont="1">
      <alignment/>
      <protection/>
    </xf>
    <xf numFmtId="0" fontId="11" fillId="0" borderId="0" xfId="63" applyFont="1" applyAlignment="1">
      <alignment/>
      <protection/>
    </xf>
    <xf numFmtId="0" fontId="9" fillId="0" borderId="10" xfId="63" applyFont="1" applyBorder="1" applyAlignment="1">
      <alignment horizontal="center" vertical="center" wrapText="1"/>
      <protection/>
    </xf>
    <xf numFmtId="0" fontId="8" fillId="0" borderId="0" xfId="63" applyFont="1" applyAlignment="1">
      <alignment/>
      <protection/>
    </xf>
    <xf numFmtId="0" fontId="24" fillId="0" borderId="0" xfId="63" applyFont="1">
      <alignment/>
      <protection/>
    </xf>
    <xf numFmtId="0" fontId="8" fillId="0" borderId="10" xfId="63" applyFont="1" applyBorder="1" applyAlignment="1">
      <alignment horizontal="center" vertical="center"/>
      <protection/>
    </xf>
    <xf numFmtId="0" fontId="24" fillId="0" borderId="0" xfId="63" applyFont="1" applyBorder="1">
      <alignment/>
      <protection/>
    </xf>
    <xf numFmtId="0" fontId="96" fillId="0" borderId="12" xfId="57" applyFont="1" applyFill="1" applyBorder="1" applyAlignment="1">
      <alignment horizontal="center" vertical="center" wrapText="1"/>
      <protection/>
    </xf>
    <xf numFmtId="165" fontId="96" fillId="0" borderId="12" xfId="57" applyNumberFormat="1" applyFont="1" applyFill="1" applyBorder="1" applyAlignment="1">
      <alignment horizontal="center" vertical="center" wrapText="1"/>
      <protection/>
    </xf>
    <xf numFmtId="0" fontId="96" fillId="0" borderId="11" xfId="57" applyFont="1" applyFill="1" applyBorder="1">
      <alignment/>
      <protection/>
    </xf>
    <xf numFmtId="0" fontId="97" fillId="0" borderId="11" xfId="57" applyFont="1" applyFill="1" applyBorder="1" applyAlignment="1">
      <alignment horizontal="center" vertical="center" wrapText="1"/>
      <protection/>
    </xf>
    <xf numFmtId="0" fontId="96" fillId="0" borderId="10" xfId="57" applyFont="1" applyFill="1" applyBorder="1" applyAlignment="1">
      <alignment horizontal="center" vertical="center" wrapText="1"/>
      <protection/>
    </xf>
    <xf numFmtId="0" fontId="27" fillId="0" borderId="0" xfId="54" applyFont="1">
      <alignment/>
      <protection/>
    </xf>
    <xf numFmtId="0" fontId="25" fillId="0" borderId="0" xfId="54" applyFont="1">
      <alignment/>
      <protection/>
    </xf>
    <xf numFmtId="0" fontId="28" fillId="0" borderId="0" xfId="63" applyFont="1">
      <alignment/>
      <protection/>
    </xf>
    <xf numFmtId="0" fontId="29" fillId="0" borderId="0" xfId="54" applyFont="1">
      <alignment/>
      <protection/>
    </xf>
    <xf numFmtId="0" fontId="98" fillId="0" borderId="0" xfId="0" applyFont="1" applyAlignment="1">
      <alignment/>
    </xf>
    <xf numFmtId="0" fontId="9" fillId="0" borderId="0" xfId="54" applyFont="1">
      <alignment/>
      <protection/>
    </xf>
    <xf numFmtId="0" fontId="22" fillId="0" borderId="0" xfId="54" applyFont="1">
      <alignment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4" fontId="9" fillId="33" borderId="10" xfId="63" applyNumberFormat="1" applyFont="1" applyFill="1" applyBorder="1" applyAlignment="1">
      <alignment horizontal="center" vertical="center" wrapText="1"/>
      <protection/>
    </xf>
    <xf numFmtId="0" fontId="24" fillId="0" borderId="0" xfId="63" applyFont="1" applyBorder="1" applyAlignment="1">
      <alignment wrapText="1"/>
      <protection/>
    </xf>
    <xf numFmtId="165" fontId="8" fillId="33" borderId="10" xfId="54" applyNumberFormat="1" applyFont="1" applyFill="1" applyBorder="1" applyAlignment="1">
      <alignment horizontal="center" vertical="center" wrapText="1"/>
      <protection/>
    </xf>
    <xf numFmtId="4" fontId="9" fillId="33" borderId="10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left" vertical="center" wrapText="1"/>
      <protection/>
    </xf>
    <xf numFmtId="0" fontId="24" fillId="0" borderId="0" xfId="54" applyFont="1" applyBorder="1" applyAlignment="1">
      <alignment vertical="center" wrapText="1"/>
      <protection/>
    </xf>
    <xf numFmtId="0" fontId="8" fillId="0" borderId="0" xfId="63" applyFont="1" applyBorder="1" applyAlignment="1">
      <alignment horizontal="center" vertical="center"/>
      <protection/>
    </xf>
    <xf numFmtId="2" fontId="9" fillId="33" borderId="0" xfId="63" applyNumberFormat="1" applyFont="1" applyFill="1" applyBorder="1" applyAlignment="1">
      <alignment horizontal="center" vertical="center"/>
      <protection/>
    </xf>
    <xf numFmtId="0" fontId="25" fillId="0" borderId="0" xfId="63" applyFont="1" applyBorder="1" applyAlignment="1">
      <alignment horizontal="center" vertical="center" wrapText="1"/>
      <protection/>
    </xf>
    <xf numFmtId="0" fontId="22" fillId="0" borderId="0" xfId="63" applyFont="1" applyBorder="1" applyAlignment="1">
      <alignment vertical="center" wrapText="1"/>
      <protection/>
    </xf>
    <xf numFmtId="0" fontId="25" fillId="0" borderId="0" xfId="63" applyFont="1" applyBorder="1" applyAlignment="1">
      <alignment vertical="center" wrapText="1"/>
      <protection/>
    </xf>
    <xf numFmtId="0" fontId="22" fillId="0" borderId="0" xfId="63" applyFont="1" applyBorder="1" applyAlignment="1">
      <alignment horizontal="left" vertical="center" wrapText="1"/>
      <protection/>
    </xf>
    <xf numFmtId="0" fontId="22" fillId="0" borderId="0" xfId="63" applyFont="1" applyBorder="1" applyAlignment="1">
      <alignment horizontal="left" indent="2"/>
      <protection/>
    </xf>
    <xf numFmtId="0" fontId="8" fillId="0" borderId="0" xfId="63" applyFont="1" applyBorder="1" applyAlignment="1">
      <alignment vertical="center"/>
      <protection/>
    </xf>
    <xf numFmtId="0" fontId="24" fillId="0" borderId="0" xfId="63" applyFont="1" applyBorder="1" applyAlignment="1">
      <alignment vertical="center"/>
      <protection/>
    </xf>
    <xf numFmtId="0" fontId="9" fillId="0" borderId="0" xfId="63" applyFont="1" applyBorder="1" applyAlignment="1">
      <alignment horizontal="center" vertical="center" wrapText="1"/>
      <protection/>
    </xf>
    <xf numFmtId="0" fontId="25" fillId="0" borderId="0" xfId="63" applyFont="1" applyBorder="1" applyAlignment="1">
      <alignment vertical="center"/>
      <protection/>
    </xf>
    <xf numFmtId="0" fontId="9" fillId="0" borderId="0" xfId="63" applyFont="1" applyBorder="1" applyAlignment="1">
      <alignment vertical="center"/>
      <protection/>
    </xf>
    <xf numFmtId="0" fontId="24" fillId="0" borderId="0" xfId="63" applyFont="1" applyBorder="1" applyAlignment="1">
      <alignment vertical="center" wrapText="1"/>
      <protection/>
    </xf>
    <xf numFmtId="0" fontId="8" fillId="0" borderId="0" xfId="63" applyFont="1" applyBorder="1" applyAlignment="1">
      <alignment vertical="center" wrapText="1"/>
      <protection/>
    </xf>
    <xf numFmtId="2" fontId="9" fillId="0" borderId="0" xfId="63" applyNumberFormat="1" applyFont="1" applyBorder="1" applyAlignment="1">
      <alignment horizontal="center" vertical="center"/>
      <protection/>
    </xf>
    <xf numFmtId="2" fontId="24" fillId="0" borderId="0" xfId="63" applyNumberFormat="1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/>
      <protection/>
    </xf>
    <xf numFmtId="0" fontId="24" fillId="0" borderId="0" xfId="63" applyFont="1" applyBorder="1" applyAlignment="1">
      <alignment horizontal="center" vertical="center" wrapText="1"/>
      <protection/>
    </xf>
    <xf numFmtId="0" fontId="32" fillId="0" borderId="0" xfId="63" applyFont="1" applyBorder="1">
      <alignment/>
      <protection/>
    </xf>
    <xf numFmtId="2" fontId="22" fillId="0" borderId="0" xfId="63" applyNumberFormat="1" applyFont="1" applyBorder="1" applyAlignment="1">
      <alignment horizontal="center" vertical="center"/>
      <protection/>
    </xf>
    <xf numFmtId="0" fontId="11" fillId="0" borderId="0" xfId="63" applyFont="1" applyBorder="1">
      <alignment/>
      <protection/>
    </xf>
    <xf numFmtId="0" fontId="19" fillId="0" borderId="0" xfId="57" applyFont="1">
      <alignment/>
      <protection/>
    </xf>
    <xf numFmtId="2" fontId="19" fillId="0" borderId="0" xfId="57" applyNumberFormat="1" applyFont="1">
      <alignment/>
      <protection/>
    </xf>
    <xf numFmtId="0" fontId="19" fillId="0" borderId="0" xfId="57" applyFont="1" applyAlignment="1">
      <alignment horizontal="justify" vertical="top" wrapText="1"/>
      <protection/>
    </xf>
    <xf numFmtId="0" fontId="34" fillId="0" borderId="10" xfId="57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/>
      <protection/>
    </xf>
    <xf numFmtId="0" fontId="28" fillId="0" borderId="10" xfId="57" applyFont="1" applyBorder="1" applyAlignment="1">
      <alignment horizontal="left" vertical="center" wrapText="1"/>
      <protection/>
    </xf>
    <xf numFmtId="2" fontId="28" fillId="0" borderId="10" xfId="57" applyNumberFormat="1" applyFont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left" vertical="center" wrapText="1"/>
      <protection/>
    </xf>
    <xf numFmtId="2" fontId="19" fillId="0" borderId="10" xfId="57" applyNumberFormat="1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left" vertical="top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166" fontId="28" fillId="0" borderId="10" xfId="57" applyNumberFormat="1" applyFont="1" applyFill="1" applyBorder="1" applyAlignment="1">
      <alignment horizontal="center" vertical="center" wrapText="1"/>
      <protection/>
    </xf>
    <xf numFmtId="0" fontId="28" fillId="33" borderId="18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 vertical="center" wrapText="1"/>
    </xf>
    <xf numFmtId="2" fontId="28" fillId="33" borderId="18" xfId="0" applyNumberFormat="1" applyFont="1" applyFill="1" applyBorder="1" applyAlignment="1">
      <alignment horizontal="center" vertical="center"/>
    </xf>
    <xf numFmtId="2" fontId="28" fillId="33" borderId="12" xfId="0" applyNumberFormat="1" applyFont="1" applyFill="1" applyBorder="1" applyAlignment="1">
      <alignment horizontal="center" vertical="center"/>
    </xf>
    <xf numFmtId="0" fontId="19" fillId="33" borderId="18" xfId="57" applyFont="1" applyFill="1" applyBorder="1" applyAlignment="1">
      <alignment vertical="center" wrapText="1"/>
      <protection/>
    </xf>
    <xf numFmtId="0" fontId="19" fillId="33" borderId="10" xfId="57" applyFont="1" applyFill="1" applyBorder="1" applyAlignment="1">
      <alignment vertical="center" wrapText="1"/>
      <protection/>
    </xf>
    <xf numFmtId="2" fontId="19" fillId="33" borderId="10" xfId="0" applyNumberFormat="1" applyFont="1" applyFill="1" applyBorder="1" applyAlignment="1">
      <alignment horizontal="center" vertical="center"/>
    </xf>
    <xf numFmtId="2" fontId="19" fillId="33" borderId="10" xfId="57" applyNumberFormat="1" applyFont="1" applyFill="1" applyBorder="1" applyAlignment="1">
      <alignment horizontal="center" vertical="center"/>
      <protection/>
    </xf>
    <xf numFmtId="0" fontId="28" fillId="0" borderId="0" xfId="57" applyFont="1">
      <alignment/>
      <protection/>
    </xf>
    <xf numFmtId="0" fontId="35" fillId="0" borderId="0" xfId="54" applyFont="1">
      <alignment/>
      <protection/>
    </xf>
    <xf numFmtId="2" fontId="28" fillId="0" borderId="0" xfId="57" applyNumberFormat="1" applyFont="1">
      <alignment/>
      <protection/>
    </xf>
    <xf numFmtId="0" fontId="36" fillId="0" borderId="0" xfId="54" applyFont="1" applyAlignment="1">
      <alignment horizontal="center" wrapText="1"/>
      <protection/>
    </xf>
    <xf numFmtId="0" fontId="34" fillId="0" borderId="0" xfId="57" applyFont="1" applyBorder="1">
      <alignment/>
      <protection/>
    </xf>
    <xf numFmtId="0" fontId="34" fillId="0" borderId="0" xfId="57" applyFont="1">
      <alignment/>
      <protection/>
    </xf>
    <xf numFmtId="0" fontId="19" fillId="0" borderId="0" xfId="57" applyFont="1" applyBorder="1">
      <alignment/>
      <protection/>
    </xf>
    <xf numFmtId="0" fontId="19" fillId="33" borderId="0" xfId="57" applyFont="1" applyFill="1" applyBorder="1" applyAlignment="1">
      <alignment vertical="center" wrapText="1"/>
      <protection/>
    </xf>
    <xf numFmtId="2" fontId="19" fillId="33" borderId="0" xfId="0" applyNumberFormat="1" applyFont="1" applyFill="1" applyBorder="1" applyAlignment="1">
      <alignment vertical="center"/>
    </xf>
    <xf numFmtId="2" fontId="19" fillId="33" borderId="0" xfId="0" applyNumberFormat="1" applyFont="1" applyFill="1" applyBorder="1" applyAlignment="1">
      <alignment horizontal="center" vertical="center"/>
    </xf>
    <xf numFmtId="2" fontId="30" fillId="0" borderId="0" xfId="54" applyNumberFormat="1" applyFont="1" applyBorder="1" applyAlignment="1">
      <alignment horizontal="center" vertical="center" wrapText="1"/>
      <protection/>
    </xf>
    <xf numFmtId="0" fontId="99" fillId="0" borderId="0" xfId="57" applyFont="1" applyFill="1">
      <alignment/>
      <protection/>
    </xf>
    <xf numFmtId="2" fontId="99" fillId="0" borderId="0" xfId="57" applyNumberFormat="1" applyFont="1" applyFill="1">
      <alignment/>
      <protection/>
    </xf>
    <xf numFmtId="0" fontId="100" fillId="0" borderId="0" xfId="57" applyFont="1" applyFill="1">
      <alignment/>
      <protection/>
    </xf>
    <xf numFmtId="0" fontId="99" fillId="0" borderId="0" xfId="57" applyFont="1" applyFill="1" applyBorder="1">
      <alignment/>
      <protection/>
    </xf>
    <xf numFmtId="2" fontId="99" fillId="0" borderId="0" xfId="57" applyNumberFormat="1" applyFont="1" applyFill="1" applyBorder="1">
      <alignment/>
      <protection/>
    </xf>
    <xf numFmtId="2" fontId="19" fillId="0" borderId="0" xfId="57" applyNumberFormat="1" applyFont="1" applyBorder="1">
      <alignment/>
      <protection/>
    </xf>
    <xf numFmtId="0" fontId="31" fillId="0" borderId="10" xfId="54" applyFont="1" applyBorder="1" applyAlignment="1">
      <alignment horizontal="center" vertical="center"/>
      <protection/>
    </xf>
    <xf numFmtId="0" fontId="31" fillId="0" borderId="0" xfId="57" applyFont="1" applyBorder="1">
      <alignment/>
      <protection/>
    </xf>
    <xf numFmtId="0" fontId="31" fillId="0" borderId="0" xfId="57" applyFont="1">
      <alignment/>
      <protection/>
    </xf>
    <xf numFmtId="0" fontId="101" fillId="0" borderId="10" xfId="57" applyFont="1" applyFill="1" applyBorder="1" applyAlignment="1">
      <alignment horizontal="left" vertical="center" wrapText="1"/>
      <protection/>
    </xf>
    <xf numFmtId="0" fontId="19" fillId="0" borderId="10" xfId="64" applyFont="1" applyFill="1" applyBorder="1" applyAlignment="1">
      <alignment horizontal="center" vertical="center" wrapText="1"/>
      <protection/>
    </xf>
    <xf numFmtId="4" fontId="28" fillId="0" borderId="10" xfId="57" applyNumberFormat="1" applyFont="1" applyBorder="1" applyAlignment="1">
      <alignment horizontal="center" vertical="center" wrapText="1"/>
      <protection/>
    </xf>
    <xf numFmtId="4" fontId="19" fillId="0" borderId="10" xfId="64" applyNumberFormat="1" applyFont="1" applyFill="1" applyBorder="1" applyAlignment="1">
      <alignment horizontal="center" vertical="center" wrapText="1"/>
      <protection/>
    </xf>
    <xf numFmtId="0" fontId="24" fillId="0" borderId="10" xfId="64" applyFont="1" applyFill="1" applyBorder="1" applyAlignment="1">
      <alignment horizontal="left" vertical="top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8" fillId="0" borderId="0" xfId="63" applyFont="1" applyBorder="1" applyAlignment="1">
      <alignment vertical="center" wrapText="1"/>
      <protection/>
    </xf>
    <xf numFmtId="0" fontId="24" fillId="0" borderId="0" xfId="63" applyFont="1" applyBorder="1" applyAlignment="1">
      <alignment horizontal="center" vertical="center"/>
      <protection/>
    </xf>
    <xf numFmtId="0" fontId="23" fillId="0" borderId="0" xfId="63" applyFont="1" applyBorder="1" applyAlignment="1">
      <alignment horizontal="center" vertical="center" wrapText="1"/>
      <protection/>
    </xf>
    <xf numFmtId="4" fontId="9" fillId="33" borderId="10" xfId="63" applyNumberFormat="1" applyFont="1" applyFill="1" applyBorder="1" applyAlignment="1">
      <alignment horizontal="center" vertical="center"/>
      <protection/>
    </xf>
    <xf numFmtId="4" fontId="9" fillId="33" borderId="14" xfId="63" applyNumberFormat="1" applyFont="1" applyFill="1" applyBorder="1" applyAlignment="1">
      <alignment horizontal="center" vertical="center"/>
      <protection/>
    </xf>
    <xf numFmtId="4" fontId="9" fillId="33" borderId="17" xfId="63" applyNumberFormat="1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center" wrapText="1"/>
      <protection/>
    </xf>
    <xf numFmtId="0" fontId="33" fillId="0" borderId="0" xfId="54" applyFont="1">
      <alignment/>
      <protection/>
    </xf>
    <xf numFmtId="0" fontId="28" fillId="0" borderId="0" xfId="54" applyFont="1">
      <alignment/>
      <protection/>
    </xf>
    <xf numFmtId="0" fontId="100" fillId="0" borderId="0" xfId="0" applyFont="1" applyAlignment="1">
      <alignment/>
    </xf>
    <xf numFmtId="0" fontId="23" fillId="0" borderId="0" xfId="54" applyFont="1">
      <alignment/>
      <protection/>
    </xf>
    <xf numFmtId="0" fontId="19" fillId="0" borderId="0" xfId="54" applyFont="1">
      <alignment/>
      <protection/>
    </xf>
    <xf numFmtId="0" fontId="102" fillId="0" borderId="0" xfId="0" applyFont="1" applyAlignment="1">
      <alignment/>
    </xf>
    <xf numFmtId="0" fontId="32" fillId="0" borderId="0" xfId="63" applyFont="1" applyAlignment="1">
      <alignment/>
      <protection/>
    </xf>
    <xf numFmtId="0" fontId="39" fillId="0" borderId="0" xfId="54" applyFont="1" applyAlignment="1">
      <alignment wrapText="1"/>
      <protection/>
    </xf>
    <xf numFmtId="0" fontId="19" fillId="0" borderId="0" xfId="63" applyFont="1">
      <alignment/>
      <protection/>
    </xf>
    <xf numFmtId="0" fontId="32" fillId="0" borderId="10" xfId="63" applyFont="1" applyBorder="1" applyAlignment="1">
      <alignment horizontal="center" vertical="center" wrapText="1"/>
      <protection/>
    </xf>
    <xf numFmtId="0" fontId="31" fillId="0" borderId="0" xfId="63" applyFont="1" applyAlignment="1">
      <alignment wrapText="1"/>
      <protection/>
    </xf>
    <xf numFmtId="0" fontId="31" fillId="0" borderId="10" xfId="63" applyFont="1" applyBorder="1" applyAlignment="1">
      <alignment horizontal="center" vertical="center" wrapText="1"/>
      <protection/>
    </xf>
    <xf numFmtId="0" fontId="19" fillId="33" borderId="10" xfId="54" applyFont="1" applyFill="1" applyBorder="1" applyAlignment="1">
      <alignment horizontal="center" vertical="center" wrapText="1"/>
      <protection/>
    </xf>
    <xf numFmtId="4" fontId="19" fillId="33" borderId="10" xfId="63" applyNumberFormat="1" applyFont="1" applyFill="1" applyBorder="1" applyAlignment="1">
      <alignment horizontal="center" vertical="center" wrapText="1"/>
      <protection/>
    </xf>
    <xf numFmtId="0" fontId="24" fillId="33" borderId="10" xfId="63" applyFont="1" applyFill="1" applyBorder="1" applyAlignment="1">
      <alignment horizontal="center" vertical="center" wrapText="1"/>
      <protection/>
    </xf>
    <xf numFmtId="0" fontId="24" fillId="33" borderId="10" xfId="54" applyFont="1" applyFill="1" applyBorder="1" applyAlignment="1">
      <alignment horizontal="center" vertical="center" wrapText="1"/>
      <protection/>
    </xf>
    <xf numFmtId="165" fontId="19" fillId="33" borderId="10" xfId="54" applyNumberFormat="1" applyFont="1" applyFill="1" applyBorder="1" applyAlignment="1">
      <alignment horizontal="center" vertical="center" wrapText="1"/>
      <protection/>
    </xf>
    <xf numFmtId="4" fontId="23" fillId="33" borderId="10" xfId="54" applyNumberFormat="1" applyFont="1" applyFill="1" applyBorder="1" applyAlignment="1">
      <alignment horizontal="center" vertical="center" wrapText="1"/>
      <protection/>
    </xf>
    <xf numFmtId="0" fontId="101" fillId="0" borderId="12" xfId="57" applyFont="1" applyFill="1" applyBorder="1" applyAlignment="1">
      <alignment horizontal="center" vertical="center" wrapText="1"/>
      <protection/>
    </xf>
    <xf numFmtId="165" fontId="101" fillId="0" borderId="12" xfId="57" applyNumberFormat="1" applyFont="1" applyFill="1" applyBorder="1" applyAlignment="1">
      <alignment horizontal="center" vertical="center" wrapText="1"/>
      <protection/>
    </xf>
    <xf numFmtId="4" fontId="19" fillId="33" borderId="14" xfId="63" applyNumberFormat="1" applyFont="1" applyFill="1" applyBorder="1" applyAlignment="1">
      <alignment horizontal="center"/>
      <protection/>
    </xf>
    <xf numFmtId="0" fontId="101" fillId="0" borderId="11" xfId="57" applyFont="1" applyFill="1" applyBorder="1">
      <alignment/>
      <protection/>
    </xf>
    <xf numFmtId="0" fontId="101" fillId="0" borderId="11" xfId="57" applyFont="1" applyFill="1" applyBorder="1" applyAlignment="1">
      <alignment horizontal="center" vertical="center" wrapText="1"/>
      <protection/>
    </xf>
    <xf numFmtId="4" fontId="19" fillId="33" borderId="17" xfId="63" applyNumberFormat="1" applyFont="1" applyFill="1" applyBorder="1" applyAlignment="1">
      <alignment horizontal="center"/>
      <protection/>
    </xf>
    <xf numFmtId="0" fontId="101" fillId="0" borderId="10" xfId="57" applyFont="1" applyFill="1" applyBorder="1" applyAlignment="1">
      <alignment horizontal="center" vertical="center" wrapText="1"/>
      <protection/>
    </xf>
    <xf numFmtId="4" fontId="19" fillId="33" borderId="10" xfId="63" applyNumberFormat="1" applyFont="1" applyFill="1" applyBorder="1" applyAlignment="1">
      <alignment horizontal="center" vertical="center"/>
      <protection/>
    </xf>
    <xf numFmtId="0" fontId="24" fillId="0" borderId="0" xfId="54" applyFont="1" applyBorder="1" applyAlignment="1">
      <alignment horizontal="left" vertical="center" wrapText="1"/>
      <protection/>
    </xf>
    <xf numFmtId="2" fontId="23" fillId="33" borderId="0" xfId="63" applyNumberFormat="1" applyFont="1" applyFill="1" applyBorder="1" applyAlignment="1">
      <alignment horizontal="center" vertical="center"/>
      <protection/>
    </xf>
    <xf numFmtId="0" fontId="24" fillId="0" borderId="0" xfId="63" applyFont="1" applyAlignment="1">
      <alignment/>
      <protection/>
    </xf>
    <xf numFmtId="0" fontId="24" fillId="0" borderId="10" xfId="63" applyFont="1" applyBorder="1" applyAlignment="1">
      <alignment horizontal="center" vertical="center"/>
      <protection/>
    </xf>
    <xf numFmtId="4" fontId="19" fillId="33" borderId="10" xfId="54" applyNumberFormat="1" applyFont="1" applyFill="1" applyBorder="1" applyAlignment="1">
      <alignment horizontal="center" vertical="center" wrapText="1"/>
      <protection/>
    </xf>
    <xf numFmtId="165" fontId="99" fillId="0" borderId="12" xfId="57" applyNumberFormat="1" applyFont="1" applyFill="1" applyBorder="1" applyAlignment="1">
      <alignment horizontal="center" vertical="center" wrapText="1"/>
      <protection/>
    </xf>
    <xf numFmtId="4" fontId="19" fillId="33" borderId="14" xfId="63" applyNumberFormat="1" applyFont="1" applyFill="1" applyBorder="1" applyAlignment="1">
      <alignment horizontal="center" vertical="center"/>
      <protection/>
    </xf>
    <xf numFmtId="4" fontId="24" fillId="33" borderId="17" xfId="63" applyNumberFormat="1" applyFont="1" applyFill="1" applyBorder="1" applyAlignment="1">
      <alignment horizontal="center" vertical="center"/>
      <protection/>
    </xf>
    <xf numFmtId="0" fontId="99" fillId="0" borderId="10" xfId="57" applyFont="1" applyFill="1" applyBorder="1" applyAlignment="1">
      <alignment horizontal="center" vertical="center" wrapText="1"/>
      <protection/>
    </xf>
    <xf numFmtId="0" fontId="30" fillId="0" borderId="0" xfId="63" applyFont="1" applyBorder="1">
      <alignment/>
      <protection/>
    </xf>
    <xf numFmtId="0" fontId="19" fillId="0" borderId="0" xfId="63" applyFont="1" applyBorder="1">
      <alignment/>
      <protection/>
    </xf>
    <xf numFmtId="0" fontId="28" fillId="0" borderId="0" xfId="63" applyFont="1" applyBorder="1" applyAlignment="1">
      <alignment horizontal="center" vertical="center" wrapText="1"/>
      <protection/>
    </xf>
    <xf numFmtId="0" fontId="19" fillId="0" borderId="0" xfId="63" applyFont="1" applyBorder="1" applyAlignment="1">
      <alignment vertical="center" wrapText="1"/>
      <protection/>
    </xf>
    <xf numFmtId="0" fontId="19" fillId="0" borderId="0" xfId="63" applyFont="1" applyBorder="1" applyAlignment="1">
      <alignment horizontal="left" vertical="center" wrapText="1"/>
      <protection/>
    </xf>
    <xf numFmtId="0" fontId="19" fillId="0" borderId="0" xfId="63" applyFont="1" applyBorder="1" applyAlignment="1">
      <alignment horizontal="left" indent="2"/>
      <protection/>
    </xf>
    <xf numFmtId="0" fontId="28" fillId="0" borderId="0" xfId="63" applyFont="1" applyBorder="1" applyAlignment="1">
      <alignment vertical="center"/>
      <protection/>
    </xf>
    <xf numFmtId="0" fontId="23" fillId="0" borderId="0" xfId="63" applyFont="1" applyBorder="1" applyAlignment="1">
      <alignment vertical="center"/>
      <protection/>
    </xf>
    <xf numFmtId="2" fontId="23" fillId="0" borderId="0" xfId="63" applyNumberFormat="1" applyFont="1" applyBorder="1" applyAlignment="1">
      <alignment horizontal="center" vertical="center"/>
      <protection/>
    </xf>
    <xf numFmtId="0" fontId="23" fillId="0" borderId="0" xfId="63" applyFont="1" applyBorder="1" applyAlignment="1">
      <alignment horizontal="center" vertical="center"/>
      <protection/>
    </xf>
    <xf numFmtId="2" fontId="19" fillId="0" borderId="0" xfId="63" applyNumberFormat="1" applyFont="1" applyBorder="1" applyAlignment="1">
      <alignment horizontal="center" vertical="center"/>
      <protection/>
    </xf>
    <xf numFmtId="0" fontId="28" fillId="0" borderId="0" xfId="56" applyFont="1">
      <alignment/>
      <protection/>
    </xf>
    <xf numFmtId="0" fontId="35" fillId="0" borderId="0" xfId="53" applyFont="1">
      <alignment/>
      <protection/>
    </xf>
    <xf numFmtId="2" fontId="28" fillId="0" borderId="0" xfId="56" applyNumberFormat="1" applyFont="1">
      <alignment/>
      <protection/>
    </xf>
    <xf numFmtId="0" fontId="36" fillId="0" borderId="0" xfId="53" applyFont="1" applyAlignment="1">
      <alignment horizontal="center" wrapText="1"/>
      <protection/>
    </xf>
    <xf numFmtId="0" fontId="19" fillId="0" borderId="0" xfId="56" applyFont="1" applyAlignment="1">
      <alignment horizontal="justify" vertical="top" wrapText="1"/>
      <protection/>
    </xf>
    <xf numFmtId="2" fontId="19" fillId="0" borderId="0" xfId="56" applyNumberFormat="1" applyFont="1">
      <alignment/>
      <protection/>
    </xf>
    <xf numFmtId="0" fontId="19" fillId="0" borderId="0" xfId="56" applyFont="1">
      <alignment/>
      <protection/>
    </xf>
    <xf numFmtId="0" fontId="34" fillId="0" borderId="10" xfId="56" applyFont="1" applyBorder="1" applyAlignment="1">
      <alignment horizontal="center" vertical="center" wrapText="1"/>
      <protection/>
    </xf>
    <xf numFmtId="0" fontId="34" fillId="0" borderId="0" xfId="56" applyFont="1" applyBorder="1">
      <alignment/>
      <protection/>
    </xf>
    <xf numFmtId="0" fontId="34" fillId="0" borderId="0" xfId="56" applyFont="1">
      <alignment/>
      <protection/>
    </xf>
    <xf numFmtId="0" fontId="31" fillId="0" borderId="10" xfId="53" applyFont="1" applyBorder="1" applyAlignment="1">
      <alignment horizontal="center" vertical="center"/>
      <protection/>
    </xf>
    <xf numFmtId="0" fontId="31" fillId="0" borderId="0" xfId="56" applyFont="1" applyBorder="1">
      <alignment/>
      <protection/>
    </xf>
    <xf numFmtId="0" fontId="31" fillId="0" borderId="0" xfId="56" applyFont="1">
      <alignment/>
      <protection/>
    </xf>
    <xf numFmtId="2" fontId="30" fillId="0" borderId="10" xfId="53" applyNumberFormat="1" applyFont="1" applyBorder="1" applyAlignment="1">
      <alignment horizontal="center" vertical="center" wrapText="1"/>
      <protection/>
    </xf>
    <xf numFmtId="0" fontId="19" fillId="0" borderId="0" xfId="56" applyFont="1" applyBorder="1">
      <alignment/>
      <protection/>
    </xf>
    <xf numFmtId="0" fontId="101" fillId="0" borderId="10" xfId="56" applyFont="1" applyFill="1" applyBorder="1" applyAlignment="1">
      <alignment horizontal="left" vertical="center" wrapText="1"/>
      <protection/>
    </xf>
    <xf numFmtId="4" fontId="28" fillId="0" borderId="10" xfId="56" applyNumberFormat="1" applyFont="1" applyBorder="1" applyAlignment="1">
      <alignment horizontal="center" vertical="center" wrapText="1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19" fillId="33" borderId="0" xfId="56" applyFont="1" applyFill="1" applyBorder="1" applyAlignment="1">
      <alignment vertical="center" wrapText="1"/>
      <protection/>
    </xf>
    <xf numFmtId="2" fontId="30" fillId="0" borderId="0" xfId="53" applyNumberFormat="1" applyFont="1" applyBorder="1" applyAlignment="1">
      <alignment horizontal="center" vertical="center" wrapText="1"/>
      <protection/>
    </xf>
    <xf numFmtId="0" fontId="99" fillId="0" borderId="0" xfId="56" applyFont="1" applyFill="1">
      <alignment/>
      <protection/>
    </xf>
    <xf numFmtId="2" fontId="99" fillId="0" borderId="0" xfId="56" applyNumberFormat="1" applyFont="1" applyFill="1">
      <alignment/>
      <protection/>
    </xf>
    <xf numFmtId="0" fontId="100" fillId="0" borderId="0" xfId="56" applyFont="1" applyFill="1">
      <alignment/>
      <protection/>
    </xf>
    <xf numFmtId="0" fontId="99" fillId="0" borderId="0" xfId="56" applyFont="1" applyFill="1" applyBorder="1">
      <alignment/>
      <protection/>
    </xf>
    <xf numFmtId="2" fontId="99" fillId="0" borderId="0" xfId="56" applyNumberFormat="1" applyFont="1" applyFill="1" applyBorder="1">
      <alignment/>
      <protection/>
    </xf>
    <xf numFmtId="2" fontId="19" fillId="0" borderId="0" xfId="56" applyNumberFormat="1" applyFont="1" applyBorder="1">
      <alignment/>
      <protection/>
    </xf>
    <xf numFmtId="0" fontId="34" fillId="0" borderId="10" xfId="53" applyFont="1" applyBorder="1" applyAlignment="1">
      <alignment horizontal="center" vertical="center"/>
      <protection/>
    </xf>
    <xf numFmtId="2" fontId="30" fillId="0" borderId="12" xfId="53" applyNumberFormat="1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left" vertical="center" wrapText="1"/>
      <protection/>
    </xf>
    <xf numFmtId="2" fontId="28" fillId="0" borderId="10" xfId="56" applyNumberFormat="1" applyFont="1" applyBorder="1" applyAlignment="1">
      <alignment horizontal="center" vertical="center" wrapText="1"/>
      <protection/>
    </xf>
    <xf numFmtId="0" fontId="19" fillId="0" borderId="10" xfId="56" applyFont="1" applyBorder="1" applyAlignment="1">
      <alignment horizontal="left" vertical="center" wrapText="1"/>
      <protection/>
    </xf>
    <xf numFmtId="2" fontId="19" fillId="0" borderId="10" xfId="56" applyNumberFormat="1" applyFont="1" applyBorder="1" applyAlignment="1">
      <alignment horizontal="center" vertical="center" wrapText="1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left" vertical="top" wrapText="1"/>
      <protection/>
    </xf>
    <xf numFmtId="0" fontId="28" fillId="0" borderId="10" xfId="56" applyFont="1" applyFill="1" applyBorder="1" applyAlignment="1">
      <alignment horizontal="center" vertical="center" wrapText="1"/>
      <protection/>
    </xf>
    <xf numFmtId="2" fontId="19" fillId="33" borderId="18" xfId="0" applyNumberFormat="1" applyFont="1" applyFill="1" applyBorder="1" applyAlignment="1">
      <alignment horizontal="center" vertical="center"/>
    </xf>
    <xf numFmtId="2" fontId="19" fillId="33" borderId="12" xfId="0" applyNumberFormat="1" applyFont="1" applyFill="1" applyBorder="1" applyAlignment="1">
      <alignment horizontal="center" vertical="center"/>
    </xf>
    <xf numFmtId="0" fontId="19" fillId="33" borderId="18" xfId="56" applyFont="1" applyFill="1" applyBorder="1" applyAlignment="1">
      <alignment vertical="center" wrapText="1"/>
      <protection/>
    </xf>
    <xf numFmtId="0" fontId="19" fillId="33" borderId="10" xfId="56" applyFont="1" applyFill="1" applyBorder="1" applyAlignment="1">
      <alignment vertical="center" wrapText="1"/>
      <protection/>
    </xf>
    <xf numFmtId="2" fontId="19" fillId="33" borderId="10" xfId="56" applyNumberFormat="1" applyFont="1" applyFill="1" applyBorder="1" applyAlignment="1">
      <alignment horizontal="center" vertical="center"/>
      <protection/>
    </xf>
    <xf numFmtId="0" fontId="21" fillId="0" borderId="0" xfId="54" applyFont="1" applyAlignment="1">
      <alignment wrapText="1"/>
      <protection/>
    </xf>
    <xf numFmtId="0" fontId="22" fillId="0" borderId="0" xfId="63" applyFont="1" applyBorder="1">
      <alignment/>
      <protection/>
    </xf>
    <xf numFmtId="0" fontId="25" fillId="0" borderId="0" xfId="63" applyFont="1">
      <alignment/>
      <protection/>
    </xf>
    <xf numFmtId="0" fontId="61" fillId="0" borderId="18" xfId="52" applyFont="1" applyBorder="1" applyAlignment="1">
      <alignment horizontal="left"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94" fillId="0" borderId="18" xfId="0" applyFont="1" applyBorder="1" applyAlignment="1">
      <alignment wrapText="1"/>
    </xf>
    <xf numFmtId="0" fontId="82" fillId="0" borderId="0" xfId="0" applyFont="1" applyAlignment="1">
      <alignment horizontal="center" wrapText="1"/>
    </xf>
    <xf numFmtId="0" fontId="71" fillId="0" borderId="18" xfId="52" applyFont="1" applyBorder="1" applyAlignment="1">
      <alignment horizontal="center" vertical="center" wrapText="1"/>
      <protection/>
    </xf>
    <xf numFmtId="0" fontId="61" fillId="0" borderId="12" xfId="52" applyFont="1" applyBorder="1" applyAlignment="1">
      <alignment vertical="top" wrapText="1"/>
      <protection/>
    </xf>
    <xf numFmtId="0" fontId="61" fillId="0" borderId="15" xfId="52" applyFont="1" applyBorder="1" applyAlignment="1">
      <alignment vertical="top" wrapText="1"/>
      <protection/>
    </xf>
    <xf numFmtId="0" fontId="61" fillId="0" borderId="11" xfId="52" applyFont="1" applyBorder="1" applyAlignment="1">
      <alignment vertical="top" wrapText="1"/>
      <protection/>
    </xf>
    <xf numFmtId="0" fontId="61" fillId="0" borderId="19" xfId="52" applyFont="1" applyBorder="1" applyAlignment="1">
      <alignment vertical="top" wrapText="1"/>
      <protection/>
    </xf>
    <xf numFmtId="0" fontId="61" fillId="0" borderId="23" xfId="52" applyFont="1" applyBorder="1" applyAlignment="1">
      <alignment vertical="top" wrapText="1"/>
      <protection/>
    </xf>
    <xf numFmtId="0" fontId="61" fillId="0" borderId="22" xfId="52" applyFont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5" fillId="0" borderId="0" xfId="52" applyFont="1" applyAlignment="1">
      <alignment wrapText="1"/>
      <protection/>
    </xf>
    <xf numFmtId="0" fontId="0" fillId="0" borderId="0" xfId="0" applyFont="1" applyAlignment="1">
      <alignment wrapText="1"/>
    </xf>
    <xf numFmtId="0" fontId="8" fillId="0" borderId="12" xfId="52" applyFont="1" applyBorder="1" applyAlignment="1">
      <alignment horizontal="center" vertical="center" wrapText="1"/>
      <protection/>
    </xf>
    <xf numFmtId="0" fontId="103" fillId="0" borderId="15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8" fillId="0" borderId="12" xfId="52" applyFont="1" applyBorder="1" applyAlignment="1">
      <alignment horizontal="center" wrapText="1"/>
      <protection/>
    </xf>
    <xf numFmtId="0" fontId="103" fillId="0" borderId="15" xfId="0" applyFont="1" applyBorder="1" applyAlignment="1">
      <alignment horizontal="center" wrapText="1"/>
    </xf>
    <xf numFmtId="0" fontId="103" fillId="0" borderId="11" xfId="0" applyFont="1" applyBorder="1" applyAlignment="1">
      <alignment horizontal="center" wrapText="1"/>
    </xf>
    <xf numFmtId="0" fontId="8" fillId="0" borderId="12" xfId="52" applyFont="1" applyFill="1" applyBorder="1" applyAlignment="1">
      <alignment horizontal="center" vertical="center" wrapText="1"/>
      <protection/>
    </xf>
    <xf numFmtId="0" fontId="11" fillId="0" borderId="0" xfId="52" applyFont="1" applyAlignment="1">
      <alignment wrapText="1"/>
      <protection/>
    </xf>
    <xf numFmtId="0" fontId="104" fillId="0" borderId="0" xfId="0" applyFont="1" applyAlignment="1">
      <alignment wrapText="1"/>
    </xf>
    <xf numFmtId="0" fontId="9" fillId="0" borderId="12" xfId="52" applyFont="1" applyFill="1" applyBorder="1" applyAlignment="1">
      <alignment horizontal="center" vertical="center" wrapText="1"/>
      <protection/>
    </xf>
    <xf numFmtId="0" fontId="104" fillId="0" borderId="15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" fillId="0" borderId="12" xfId="52" applyFont="1" applyFill="1" applyBorder="1" applyAlignment="1">
      <alignment vertical="center" wrapText="1"/>
      <protection/>
    </xf>
    <xf numFmtId="0" fontId="97" fillId="0" borderId="15" xfId="0" applyFont="1" applyFill="1" applyBorder="1" applyAlignment="1">
      <alignment vertical="center" wrapText="1"/>
    </xf>
    <xf numFmtId="0" fontId="97" fillId="0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0" xfId="52" applyFont="1" applyAlignment="1">
      <alignment wrapText="1"/>
      <protection/>
    </xf>
    <xf numFmtId="0" fontId="12" fillId="0" borderId="18" xfId="52" applyFont="1" applyBorder="1" applyAlignment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12" xfId="52" applyFont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8" xfId="52" applyFont="1" applyFill="1" applyBorder="1" applyAlignment="1">
      <alignment/>
      <protection/>
    </xf>
    <xf numFmtId="0" fontId="104" fillId="0" borderId="20" xfId="0" applyFont="1" applyBorder="1" applyAlignment="1">
      <alignment/>
    </xf>
    <xf numFmtId="0" fontId="104" fillId="0" borderId="21" xfId="0" applyFont="1" applyBorder="1" applyAlignment="1">
      <alignment/>
    </xf>
    <xf numFmtId="0" fontId="8" fillId="0" borderId="19" xfId="52" applyFont="1" applyFill="1" applyBorder="1" applyAlignment="1">
      <alignment horizontal="left" wrapText="1"/>
      <protection/>
    </xf>
    <xf numFmtId="0" fontId="103" fillId="0" borderId="13" xfId="0" applyFont="1" applyFill="1" applyBorder="1" applyAlignment="1">
      <alignment wrapText="1"/>
    </xf>
    <xf numFmtId="0" fontId="103" fillId="0" borderId="14" xfId="0" applyFont="1" applyFill="1" applyBorder="1" applyAlignment="1">
      <alignment wrapText="1"/>
    </xf>
    <xf numFmtId="0" fontId="103" fillId="0" borderId="22" xfId="0" applyFont="1" applyFill="1" applyBorder="1" applyAlignment="1">
      <alignment wrapText="1"/>
    </xf>
    <xf numFmtId="0" fontId="103" fillId="0" borderId="16" xfId="0" applyFont="1" applyFill="1" applyBorder="1" applyAlignment="1">
      <alignment wrapText="1"/>
    </xf>
    <xf numFmtId="0" fontId="103" fillId="0" borderId="0" xfId="0" applyFont="1" applyFill="1" applyBorder="1" applyAlignment="1">
      <alignment wrapText="1"/>
    </xf>
    <xf numFmtId="0" fontId="103" fillId="0" borderId="24" xfId="0" applyFont="1" applyFill="1" applyBorder="1" applyAlignment="1">
      <alignment wrapText="1"/>
    </xf>
    <xf numFmtId="0" fontId="8" fillId="0" borderId="12" xfId="52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8" fillId="0" borderId="12" xfId="52" applyFont="1" applyFill="1" applyBorder="1" applyAlignment="1">
      <alignment vertical="center" wrapText="1"/>
      <protection/>
    </xf>
    <xf numFmtId="0" fontId="8" fillId="0" borderId="19" xfId="52" applyFont="1" applyFill="1" applyBorder="1" applyAlignment="1">
      <alignment horizontal="center" vertical="center" wrapText="1"/>
      <protection/>
    </xf>
    <xf numFmtId="0" fontId="104" fillId="0" borderId="13" xfId="0" applyFont="1" applyFill="1" applyBorder="1" applyAlignment="1">
      <alignment horizontal="center" vertical="center" wrapText="1"/>
    </xf>
    <xf numFmtId="0" fontId="104" fillId="0" borderId="14" xfId="0" applyFont="1" applyFill="1" applyBorder="1" applyAlignment="1">
      <alignment horizontal="center" vertical="center" wrapText="1"/>
    </xf>
    <xf numFmtId="0" fontId="104" fillId="0" borderId="23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104" fillId="0" borderId="24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20" xfId="52" applyFont="1" applyBorder="1" applyAlignment="1">
      <alignment/>
      <protection/>
    </xf>
    <xf numFmtId="0" fontId="12" fillId="0" borderId="21" xfId="52" applyFont="1" applyBorder="1" applyAlignment="1">
      <alignment/>
      <protection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12" xfId="52" applyFont="1" applyBorder="1" applyAlignment="1">
      <alignment vertical="center" wrapText="1"/>
      <protection/>
    </xf>
    <xf numFmtId="0" fontId="14" fillId="0" borderId="15" xfId="52" applyFont="1" applyBorder="1" applyAlignment="1">
      <alignment vertical="center" wrapText="1"/>
      <protection/>
    </xf>
    <xf numFmtId="0" fontId="14" fillId="0" borderId="11" xfId="52" applyFont="1" applyBorder="1" applyAlignment="1">
      <alignment vertical="center" wrapText="1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/>
      <protection/>
    </xf>
    <xf numFmtId="2" fontId="13" fillId="0" borderId="12" xfId="52" applyNumberFormat="1" applyFont="1" applyBorder="1" applyAlignment="1">
      <alignment horizontal="center" vertical="center"/>
      <protection/>
    </xf>
    <xf numFmtId="2" fontId="13" fillId="0" borderId="11" xfId="52" applyNumberFormat="1" applyFont="1" applyBorder="1" applyAlignment="1">
      <alignment horizontal="center" vertical="center"/>
      <protection/>
    </xf>
    <xf numFmtId="2" fontId="13" fillId="0" borderId="15" xfId="52" applyNumberFormat="1" applyFont="1" applyBorder="1" applyAlignment="1">
      <alignment horizontal="center" vertical="center"/>
      <protection/>
    </xf>
    <xf numFmtId="0" fontId="13" fillId="0" borderId="15" xfId="52" applyFont="1" applyBorder="1" applyAlignment="1">
      <alignment horizontal="center" vertical="center"/>
      <protection/>
    </xf>
    <xf numFmtId="0" fontId="12" fillId="0" borderId="20" xfId="52" applyFont="1" applyFill="1" applyBorder="1" applyAlignment="1">
      <alignment/>
      <protection/>
    </xf>
    <xf numFmtId="0" fontId="12" fillId="0" borderId="21" xfId="52" applyFont="1" applyFill="1" applyBorder="1" applyAlignment="1">
      <alignment/>
      <protection/>
    </xf>
    <xf numFmtId="0" fontId="14" fillId="0" borderId="12" xfId="52" applyFont="1" applyBorder="1" applyAlignment="1">
      <alignment horizontal="center" vertical="center" wrapText="1"/>
      <protection/>
    </xf>
    <xf numFmtId="0" fontId="14" fillId="0" borderId="15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11" fillId="0" borderId="18" xfId="52" applyFont="1" applyBorder="1" applyAlignment="1">
      <alignment/>
      <protection/>
    </xf>
    <xf numFmtId="0" fontId="11" fillId="0" borderId="20" xfId="52" applyFont="1" applyBorder="1" applyAlignment="1">
      <alignment/>
      <protection/>
    </xf>
    <xf numFmtId="0" fontId="8" fillId="0" borderId="12" xfId="52" applyFont="1" applyBorder="1" applyAlignment="1">
      <alignment vertical="center" wrapText="1"/>
      <protection/>
    </xf>
    <xf numFmtId="0" fontId="28" fillId="0" borderId="0" xfId="53" applyFont="1" applyAlignment="1">
      <alignment horizontal="center" wrapText="1"/>
      <protection/>
    </xf>
    <xf numFmtId="0" fontId="34" fillId="0" borderId="12" xfId="56" applyFont="1" applyBorder="1" applyAlignment="1">
      <alignment horizontal="center" vertical="center" wrapText="1"/>
      <protection/>
    </xf>
    <xf numFmtId="0" fontId="34" fillId="0" borderId="11" xfId="56" applyFont="1" applyBorder="1" applyAlignment="1">
      <alignment horizontal="center" vertical="center" wrapText="1"/>
      <protection/>
    </xf>
    <xf numFmtId="0" fontId="34" fillId="0" borderId="18" xfId="56" applyFont="1" applyBorder="1" applyAlignment="1">
      <alignment horizontal="center" vertical="center" wrapText="1"/>
      <protection/>
    </xf>
    <xf numFmtId="0" fontId="34" fillId="0" borderId="21" xfId="56" applyFont="1" applyBorder="1" applyAlignment="1">
      <alignment horizontal="center" vertical="center" wrapText="1"/>
      <protection/>
    </xf>
    <xf numFmtId="0" fontId="34" fillId="0" borderId="10" xfId="53" applyFont="1" applyBorder="1" applyAlignment="1">
      <alignment horizontal="center" vertical="center" wrapText="1"/>
      <protection/>
    </xf>
    <xf numFmtId="0" fontId="28" fillId="34" borderId="18" xfId="56" applyFont="1" applyFill="1" applyBorder="1" applyAlignment="1">
      <alignment horizontal="justify" vertical="center" wrapText="1"/>
      <protection/>
    </xf>
    <xf numFmtId="0" fontId="28" fillId="34" borderId="20" xfId="56" applyFont="1" applyFill="1" applyBorder="1" applyAlignment="1">
      <alignment horizontal="justify" vertical="center" wrapText="1"/>
      <protection/>
    </xf>
    <xf numFmtId="0" fontId="28" fillId="34" borderId="21" xfId="56" applyFont="1" applyFill="1" applyBorder="1" applyAlignment="1">
      <alignment horizontal="justify" vertical="center" wrapText="1"/>
      <protection/>
    </xf>
    <xf numFmtId="0" fontId="19" fillId="0" borderId="12" xfId="56" applyFont="1" applyBorder="1" applyAlignment="1">
      <alignment horizontal="center" vertical="center" wrapText="1"/>
      <protection/>
    </xf>
    <xf numFmtId="0" fontId="19" fillId="0" borderId="15" xfId="56" applyFont="1" applyBorder="1" applyAlignment="1">
      <alignment horizontal="center" vertical="center" wrapText="1"/>
      <protection/>
    </xf>
    <xf numFmtId="0" fontId="19" fillId="0" borderId="11" xfId="56" applyFont="1" applyBorder="1" applyAlignment="1">
      <alignment horizontal="center" vertical="center" wrapText="1"/>
      <protection/>
    </xf>
    <xf numFmtId="2" fontId="24" fillId="0" borderId="12" xfId="53" applyNumberFormat="1" applyFont="1" applyBorder="1" applyAlignment="1">
      <alignment horizontal="center" vertical="center" wrapText="1"/>
      <protection/>
    </xf>
    <xf numFmtId="2" fontId="24" fillId="0" borderId="15" xfId="53" applyNumberFormat="1" applyFont="1" applyBorder="1" applyAlignment="1">
      <alignment horizontal="center" vertical="center" wrapText="1"/>
      <protection/>
    </xf>
    <xf numFmtId="2" fontId="24" fillId="0" borderId="11" xfId="53" applyNumberFormat="1" applyFont="1" applyBorder="1" applyAlignment="1">
      <alignment horizontal="center" vertical="center" wrapText="1"/>
      <protection/>
    </xf>
    <xf numFmtId="0" fontId="105" fillId="0" borderId="0" xfId="56" applyFont="1" applyFill="1" applyAlignment="1">
      <alignment horizontal="center"/>
      <protection/>
    </xf>
    <xf numFmtId="0" fontId="100" fillId="0" borderId="0" xfId="56" applyFont="1" applyFill="1" applyAlignment="1">
      <alignment horizontal="center"/>
      <protection/>
    </xf>
    <xf numFmtId="0" fontId="36" fillId="0" borderId="0" xfId="53" applyFont="1" applyAlignment="1">
      <alignment horizontal="center" wrapText="1"/>
      <protection/>
    </xf>
    <xf numFmtId="0" fontId="34" fillId="0" borderId="10" xfId="56" applyFont="1" applyBorder="1" applyAlignment="1">
      <alignment horizontal="center" vertical="center" wrapText="1"/>
      <protection/>
    </xf>
    <xf numFmtId="0" fontId="28" fillId="34" borderId="10" xfId="56" applyFont="1" applyFill="1" applyBorder="1" applyAlignment="1">
      <alignment horizontal="justify" vertical="center" wrapText="1"/>
      <protection/>
    </xf>
    <xf numFmtId="0" fontId="19" fillId="0" borderId="19" xfId="56" applyFont="1" applyBorder="1" applyAlignment="1">
      <alignment horizontal="left" vertical="top" wrapText="1"/>
      <protection/>
    </xf>
    <xf numFmtId="0" fontId="19" fillId="0" borderId="13" xfId="56" applyFont="1" applyBorder="1" applyAlignment="1">
      <alignment horizontal="left" vertical="top" wrapText="1"/>
      <protection/>
    </xf>
    <xf numFmtId="0" fontId="19" fillId="0" borderId="14" xfId="56" applyFont="1" applyBorder="1" applyAlignment="1">
      <alignment horizontal="left" vertical="top" wrapText="1"/>
      <protection/>
    </xf>
    <xf numFmtId="2" fontId="30" fillId="0" borderId="10" xfId="53" applyNumberFormat="1" applyFont="1" applyBorder="1" applyAlignment="1">
      <alignment horizontal="center" vertical="center" wrapText="1"/>
      <protection/>
    </xf>
    <xf numFmtId="0" fontId="24" fillId="0" borderId="15" xfId="56" applyFont="1" applyBorder="1" applyAlignment="1">
      <alignment horizontal="center" vertical="center" wrapText="1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100" fillId="0" borderId="0" xfId="56" applyFont="1" applyFill="1" applyAlignment="1">
      <alignment horizontal="left" vertical="top" wrapText="1"/>
      <protection/>
    </xf>
    <xf numFmtId="0" fontId="28" fillId="0" borderId="0" xfId="63" applyFont="1" applyAlignment="1">
      <alignment horizontal="center" vertical="center" wrapText="1"/>
      <protection/>
    </xf>
    <xf numFmtId="0" fontId="28" fillId="0" borderId="0" xfId="63" applyFont="1" applyAlignment="1">
      <alignment horizontal="center" vertical="center"/>
      <protection/>
    </xf>
    <xf numFmtId="0" fontId="39" fillId="0" borderId="0" xfId="54" applyFont="1" applyAlignment="1">
      <alignment horizontal="center"/>
      <protection/>
    </xf>
    <xf numFmtId="0" fontId="36" fillId="0" borderId="0" xfId="54" applyFont="1" applyAlignment="1">
      <alignment horizontal="center" wrapText="1"/>
      <protection/>
    </xf>
    <xf numFmtId="0" fontId="32" fillId="0" borderId="10" xfId="63" applyFont="1" applyBorder="1" applyAlignment="1">
      <alignment horizontal="center" vertical="center" wrapText="1"/>
      <protection/>
    </xf>
    <xf numFmtId="0" fontId="31" fillId="0" borderId="10" xfId="63" applyFont="1" applyBorder="1" applyAlignment="1">
      <alignment horizontal="center" vertical="center" wrapText="1"/>
      <protection/>
    </xf>
    <xf numFmtId="0" fontId="28" fillId="0" borderId="18" xfId="63" applyFont="1" applyBorder="1" applyAlignment="1">
      <alignment horizontal="left" vertical="top" wrapText="1"/>
      <protection/>
    </xf>
    <xf numFmtId="0" fontId="28" fillId="0" borderId="20" xfId="63" applyFont="1" applyBorder="1" applyAlignment="1">
      <alignment horizontal="left" vertical="top" wrapText="1"/>
      <protection/>
    </xf>
    <xf numFmtId="0" fontId="28" fillId="0" borderId="21" xfId="63" applyFont="1" applyBorder="1" applyAlignment="1">
      <alignment horizontal="left" vertical="top" wrapText="1"/>
      <protection/>
    </xf>
    <xf numFmtId="0" fontId="28" fillId="0" borderId="18" xfId="63" applyFont="1" applyBorder="1" applyAlignment="1">
      <alignment horizontal="left" vertical="center" wrapText="1"/>
      <protection/>
    </xf>
    <xf numFmtId="0" fontId="28" fillId="0" borderId="20" xfId="63" applyFont="1" applyBorder="1" applyAlignment="1">
      <alignment horizontal="left" vertical="center" wrapText="1"/>
      <protection/>
    </xf>
    <xf numFmtId="0" fontId="28" fillId="0" borderId="21" xfId="63" applyFont="1" applyBorder="1" applyAlignment="1">
      <alignment horizontal="left" vertical="center" wrapText="1"/>
      <protection/>
    </xf>
    <xf numFmtId="0" fontId="24" fillId="33" borderId="10" xfId="54" applyFont="1" applyFill="1" applyBorder="1" applyAlignment="1">
      <alignment horizontal="left" vertical="top" wrapText="1"/>
      <protection/>
    </xf>
    <xf numFmtId="0" fontId="24" fillId="33" borderId="10" xfId="63" applyFont="1" applyFill="1" applyBorder="1" applyAlignment="1">
      <alignment horizontal="center" vertical="center" wrapText="1"/>
      <protection/>
    </xf>
    <xf numFmtId="0" fontId="19" fillId="33" borderId="10" xfId="63" applyFont="1" applyFill="1" applyBorder="1" applyAlignment="1">
      <alignment horizontal="center" vertical="center" wrapText="1"/>
      <protection/>
    </xf>
    <xf numFmtId="4" fontId="28" fillId="33" borderId="10" xfId="63" applyNumberFormat="1" applyFont="1" applyFill="1" applyBorder="1" applyAlignment="1">
      <alignment horizontal="center" vertical="center"/>
      <protection/>
    </xf>
    <xf numFmtId="4" fontId="19" fillId="33" borderId="10" xfId="63" applyNumberFormat="1" applyFont="1" applyFill="1" applyBorder="1" applyAlignment="1">
      <alignment horizontal="center" vertical="center"/>
      <protection/>
    </xf>
    <xf numFmtId="0" fontId="40" fillId="0" borderId="10" xfId="63" applyFont="1" applyBorder="1" applyAlignment="1">
      <alignment horizontal="center" vertical="center" wrapText="1"/>
      <protection/>
    </xf>
    <xf numFmtId="0" fontId="24" fillId="33" borderId="10" xfId="54" applyFont="1" applyFill="1" applyBorder="1" applyAlignment="1">
      <alignment horizontal="left" vertical="center" wrapText="1"/>
      <protection/>
    </xf>
    <xf numFmtId="0" fontId="28" fillId="33" borderId="23" xfId="54" applyFont="1" applyFill="1" applyBorder="1" applyAlignment="1">
      <alignment horizontal="left" vertical="top" wrapText="1"/>
      <protection/>
    </xf>
    <xf numFmtId="0" fontId="28" fillId="33" borderId="0" xfId="54" applyFont="1" applyFill="1" applyBorder="1" applyAlignment="1">
      <alignment horizontal="left" vertical="top" wrapText="1"/>
      <protection/>
    </xf>
    <xf numFmtId="0" fontId="24" fillId="33" borderId="19" xfId="54" applyFont="1" applyFill="1" applyBorder="1" applyAlignment="1">
      <alignment horizontal="left" vertical="center" wrapText="1"/>
      <protection/>
    </xf>
    <xf numFmtId="0" fontId="24" fillId="33" borderId="13" xfId="54" applyFont="1" applyFill="1" applyBorder="1" applyAlignment="1">
      <alignment horizontal="left" vertical="center" wrapText="1"/>
      <protection/>
    </xf>
    <xf numFmtId="0" fontId="24" fillId="33" borderId="14" xfId="54" applyFont="1" applyFill="1" applyBorder="1" applyAlignment="1">
      <alignment horizontal="left" vertical="center" wrapText="1"/>
      <protection/>
    </xf>
    <xf numFmtId="4" fontId="28" fillId="33" borderId="19" xfId="63" applyNumberFormat="1" applyFont="1" applyFill="1" applyBorder="1" applyAlignment="1">
      <alignment horizontal="center"/>
      <protection/>
    </xf>
    <xf numFmtId="4" fontId="28" fillId="33" borderId="14" xfId="63" applyNumberFormat="1" applyFont="1" applyFill="1" applyBorder="1" applyAlignment="1">
      <alignment horizontal="center"/>
      <protection/>
    </xf>
    <xf numFmtId="0" fontId="24" fillId="0" borderId="10" xfId="63" applyFont="1" applyBorder="1" applyAlignment="1">
      <alignment horizontal="center" vertical="center" wrapText="1"/>
      <protection/>
    </xf>
    <xf numFmtId="0" fontId="24" fillId="33" borderId="22" xfId="54" applyFont="1" applyFill="1" applyBorder="1" applyAlignment="1">
      <alignment horizontal="left" vertical="center" wrapText="1"/>
      <protection/>
    </xf>
    <xf numFmtId="0" fontId="24" fillId="33" borderId="16" xfId="54" applyFont="1" applyFill="1" applyBorder="1" applyAlignment="1">
      <alignment horizontal="left" vertical="center" wrapText="1"/>
      <protection/>
    </xf>
    <xf numFmtId="0" fontId="24" fillId="33" borderId="17" xfId="54" applyFont="1" applyFill="1" applyBorder="1" applyAlignment="1">
      <alignment horizontal="left" vertical="center" wrapText="1"/>
      <protection/>
    </xf>
    <xf numFmtId="4" fontId="28" fillId="33" borderId="22" xfId="63" applyNumberFormat="1" applyFont="1" applyFill="1" applyBorder="1" applyAlignment="1">
      <alignment horizontal="center"/>
      <protection/>
    </xf>
    <xf numFmtId="4" fontId="28" fillId="33" borderId="17" xfId="63" applyNumberFormat="1" applyFont="1" applyFill="1" applyBorder="1" applyAlignment="1">
      <alignment horizontal="center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4" fillId="0" borderId="10" xfId="63" applyFont="1" applyBorder="1" applyAlignment="1">
      <alignment horizontal="center" vertical="center"/>
      <protection/>
    </xf>
    <xf numFmtId="4" fontId="28" fillId="33" borderId="19" xfId="63" applyNumberFormat="1" applyFont="1" applyFill="1" applyBorder="1" applyAlignment="1">
      <alignment horizontal="center" vertical="center"/>
      <protection/>
    </xf>
    <xf numFmtId="4" fontId="28" fillId="33" borderId="14" xfId="63" applyNumberFormat="1" applyFont="1" applyFill="1" applyBorder="1" applyAlignment="1">
      <alignment horizontal="center" vertical="center"/>
      <protection/>
    </xf>
    <xf numFmtId="4" fontId="31" fillId="33" borderId="22" xfId="63" applyNumberFormat="1" applyFont="1" applyFill="1" applyBorder="1" applyAlignment="1">
      <alignment horizontal="center" vertical="center"/>
      <protection/>
    </xf>
    <xf numFmtId="4" fontId="31" fillId="33" borderId="17" xfId="63" applyNumberFormat="1" applyFont="1" applyFill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 wrapText="1"/>
      <protection/>
    </xf>
    <xf numFmtId="0" fontId="19" fillId="0" borderId="0" xfId="63" applyFont="1" applyBorder="1" applyAlignment="1">
      <alignment horizontal="left" vertical="center" wrapText="1"/>
      <protection/>
    </xf>
    <xf numFmtId="0" fontId="23" fillId="0" borderId="0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 vertical="center"/>
      <protection/>
    </xf>
    <xf numFmtId="0" fontId="23" fillId="0" borderId="0" xfId="63" applyFont="1" applyBorder="1" applyAlignment="1">
      <alignment vertical="center" wrapText="1"/>
      <protection/>
    </xf>
    <xf numFmtId="0" fontId="24" fillId="0" borderId="0" xfId="63" applyFont="1" applyBorder="1" applyAlignment="1">
      <alignment vertical="center" wrapText="1"/>
      <protection/>
    </xf>
    <xf numFmtId="0" fontId="24" fillId="0" borderId="0" xfId="63" applyFont="1" applyBorder="1" applyAlignment="1">
      <alignment horizontal="center" vertical="center" wrapText="1"/>
      <protection/>
    </xf>
    <xf numFmtId="2" fontId="23" fillId="0" borderId="0" xfId="63" applyNumberFormat="1" applyFont="1" applyBorder="1" applyAlignment="1">
      <alignment horizontal="center" vertical="center"/>
      <protection/>
    </xf>
    <xf numFmtId="0" fontId="19" fillId="0" borderId="0" xfId="63" applyFont="1" applyBorder="1" applyAlignment="1">
      <alignment vertical="center" wrapText="1"/>
      <protection/>
    </xf>
    <xf numFmtId="16" fontId="19" fillId="0" borderId="0" xfId="63" applyNumberFormat="1" applyFont="1" applyBorder="1" applyAlignment="1">
      <alignment vertical="center" wrapText="1"/>
      <protection/>
    </xf>
    <xf numFmtId="0" fontId="28" fillId="0" borderId="0" xfId="63" applyFont="1" applyBorder="1" applyAlignment="1">
      <alignment vertical="center" wrapText="1"/>
      <protection/>
    </xf>
    <xf numFmtId="0" fontId="31" fillId="0" borderId="0" xfId="63" applyFont="1" applyBorder="1" applyAlignment="1">
      <alignment vertical="center" wrapText="1"/>
      <protection/>
    </xf>
    <xf numFmtId="0" fontId="24" fillId="0" borderId="0" xfId="63" applyFont="1" applyBorder="1" applyAlignment="1">
      <alignment vertical="center"/>
      <protection/>
    </xf>
    <xf numFmtId="0" fontId="28" fillId="0" borderId="0" xfId="63" applyFont="1" applyBorder="1" applyAlignment="1">
      <alignment vertical="center"/>
      <protection/>
    </xf>
    <xf numFmtId="0" fontId="19" fillId="0" borderId="12" xfId="57" applyFont="1" applyBorder="1" applyAlignment="1">
      <alignment horizontal="center" vertical="center" wrapText="1"/>
      <protection/>
    </xf>
    <xf numFmtId="0" fontId="19" fillId="0" borderId="15" xfId="57" applyFont="1" applyBorder="1" applyAlignment="1">
      <alignment horizontal="center" vertical="center" wrapText="1"/>
      <protection/>
    </xf>
    <xf numFmtId="2" fontId="24" fillId="0" borderId="12" xfId="54" applyNumberFormat="1" applyFont="1" applyBorder="1" applyAlignment="1">
      <alignment horizontal="center" vertical="center" wrapText="1"/>
      <protection/>
    </xf>
    <xf numFmtId="2" fontId="24" fillId="0" borderId="15" xfId="54" applyNumberFormat="1" applyFont="1" applyBorder="1" applyAlignment="1">
      <alignment horizontal="center" vertical="center" wrapText="1"/>
      <protection/>
    </xf>
    <xf numFmtId="2" fontId="24" fillId="0" borderId="11" xfId="54" applyNumberFormat="1" applyFont="1" applyBorder="1" applyAlignment="1">
      <alignment horizontal="center" vertical="center" wrapText="1"/>
      <protection/>
    </xf>
    <xf numFmtId="0" fontId="28" fillId="0" borderId="0" xfId="54" applyFont="1" applyAlignment="1">
      <alignment horizontal="center" wrapText="1"/>
      <protection/>
    </xf>
    <xf numFmtId="0" fontId="34" fillId="0" borderId="12" xfId="57" applyFont="1" applyBorder="1" applyAlignment="1">
      <alignment horizontal="center" vertical="center" wrapText="1"/>
      <protection/>
    </xf>
    <xf numFmtId="0" fontId="34" fillId="0" borderId="11" xfId="57" applyFont="1" applyBorder="1" applyAlignment="1">
      <alignment horizontal="center" vertical="center" wrapText="1"/>
      <protection/>
    </xf>
    <xf numFmtId="0" fontId="105" fillId="0" borderId="0" xfId="57" applyFont="1" applyFill="1" applyAlignment="1">
      <alignment horizontal="center"/>
      <protection/>
    </xf>
    <xf numFmtId="0" fontId="100" fillId="0" borderId="0" xfId="57" applyFont="1" applyFill="1" applyAlignment="1">
      <alignment horizontal="center"/>
      <protection/>
    </xf>
    <xf numFmtId="0" fontId="34" fillId="0" borderId="18" xfId="57" applyFont="1" applyBorder="1" applyAlignment="1">
      <alignment horizontal="center" vertical="center" wrapText="1"/>
      <protection/>
    </xf>
    <xf numFmtId="0" fontId="34" fillId="0" borderId="21" xfId="57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19" fillId="0" borderId="19" xfId="57" applyFont="1" applyBorder="1" applyAlignment="1">
      <alignment horizontal="left" vertical="top" wrapText="1"/>
      <protection/>
    </xf>
    <xf numFmtId="0" fontId="19" fillId="0" borderId="13" xfId="57" applyFont="1" applyBorder="1" applyAlignment="1">
      <alignment horizontal="left" vertical="top" wrapText="1"/>
      <protection/>
    </xf>
    <xf numFmtId="0" fontId="19" fillId="0" borderId="14" xfId="57" applyFont="1" applyBorder="1" applyAlignment="1">
      <alignment horizontal="left" vertical="top" wrapText="1"/>
      <protection/>
    </xf>
    <xf numFmtId="2" fontId="30" fillId="0" borderId="10" xfId="54" applyNumberFormat="1" applyFont="1" applyBorder="1" applyAlignment="1">
      <alignment horizontal="center" vertical="center" wrapText="1"/>
      <protection/>
    </xf>
    <xf numFmtId="0" fontId="100" fillId="0" borderId="0" xfId="57" applyFont="1" applyFill="1" applyAlignment="1">
      <alignment horizontal="left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5" xfId="57" applyFont="1" applyBorder="1" applyAlignment="1">
      <alignment horizontal="center" vertical="center" wrapText="1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34" fillId="0" borderId="10" xfId="57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vertical="center" wrapText="1"/>
      <protection/>
    </xf>
    <xf numFmtId="2" fontId="9" fillId="0" borderId="0" xfId="63" applyNumberFormat="1" applyFont="1" applyBorder="1" applyAlignment="1">
      <alignment horizontal="center" vertical="center"/>
      <protection/>
    </xf>
    <xf numFmtId="0" fontId="25" fillId="0" borderId="16" xfId="63" applyFont="1" applyBorder="1" applyAlignment="1">
      <alignment horizontal="center"/>
      <protection/>
    </xf>
    <xf numFmtId="0" fontId="22" fillId="0" borderId="0" xfId="63" applyFont="1" applyBorder="1" applyAlignment="1">
      <alignment vertical="center" wrapText="1"/>
      <protection/>
    </xf>
    <xf numFmtId="0" fontId="25" fillId="0" borderId="0" xfId="63" applyFont="1" applyBorder="1" applyAlignment="1">
      <alignment vertical="center"/>
      <protection/>
    </xf>
    <xf numFmtId="0" fontId="25" fillId="0" borderId="0" xfId="63" applyFont="1" applyBorder="1" applyAlignment="1">
      <alignment vertical="center" wrapText="1"/>
      <protection/>
    </xf>
    <xf numFmtId="0" fontId="9" fillId="0" borderId="0" xfId="63" applyFont="1" applyBorder="1" applyAlignment="1">
      <alignment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 wrapText="1"/>
      <protection/>
    </xf>
    <xf numFmtId="16" fontId="22" fillId="0" borderId="0" xfId="63" applyNumberFormat="1" applyFont="1" applyBorder="1" applyAlignment="1">
      <alignment vertical="center" wrapText="1"/>
      <protection/>
    </xf>
    <xf numFmtId="0" fontId="8" fillId="0" borderId="0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left" vertical="center" wrapText="1"/>
      <protection/>
    </xf>
    <xf numFmtId="0" fontId="22" fillId="33" borderId="19" xfId="54" applyFont="1" applyFill="1" applyBorder="1" applyAlignment="1">
      <alignment horizontal="left" vertical="center" wrapText="1"/>
      <protection/>
    </xf>
    <xf numFmtId="0" fontId="22" fillId="33" borderId="13" xfId="54" applyFont="1" applyFill="1" applyBorder="1" applyAlignment="1">
      <alignment horizontal="left" vertical="center" wrapText="1"/>
      <protection/>
    </xf>
    <xf numFmtId="0" fontId="22" fillId="33" borderId="14" xfId="54" applyFont="1" applyFill="1" applyBorder="1" applyAlignment="1">
      <alignment horizontal="left" vertical="center" wrapText="1"/>
      <protection/>
    </xf>
    <xf numFmtId="4" fontId="9" fillId="33" borderId="19" xfId="63" applyNumberFormat="1" applyFont="1" applyFill="1" applyBorder="1" applyAlignment="1">
      <alignment horizontal="center" vertical="center"/>
      <protection/>
    </xf>
    <xf numFmtId="4" fontId="9" fillId="33" borderId="14" xfId="63" applyNumberFormat="1" applyFont="1" applyFill="1" applyBorder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 wrapText="1"/>
      <protection/>
    </xf>
    <xf numFmtId="4" fontId="9" fillId="33" borderId="22" xfId="63" applyNumberFormat="1" applyFont="1" applyFill="1" applyBorder="1" applyAlignment="1">
      <alignment horizontal="center" vertical="center"/>
      <protection/>
    </xf>
    <xf numFmtId="4" fontId="9" fillId="33" borderId="17" xfId="63" applyNumberFormat="1" applyFont="1" applyFill="1" applyBorder="1" applyAlignment="1">
      <alignment horizontal="center" vertical="center"/>
      <protection/>
    </xf>
    <xf numFmtId="4" fontId="9" fillId="33" borderId="10" xfId="63" applyNumberFormat="1" applyFont="1" applyFill="1" applyBorder="1" applyAlignment="1">
      <alignment horizontal="center" vertical="center"/>
      <protection/>
    </xf>
    <xf numFmtId="0" fontId="8" fillId="33" borderId="10" xfId="54" applyFont="1" applyFill="1" applyBorder="1" applyAlignment="1">
      <alignment horizontal="left" vertical="center" wrapText="1"/>
      <protection/>
    </xf>
    <xf numFmtId="0" fontId="25" fillId="33" borderId="18" xfId="54" applyFont="1" applyFill="1" applyBorder="1" applyAlignment="1">
      <alignment horizontal="left" vertical="top" wrapText="1"/>
      <protection/>
    </xf>
    <xf numFmtId="0" fontId="25" fillId="33" borderId="20" xfId="54" applyFont="1" applyFill="1" applyBorder="1" applyAlignment="1">
      <alignment horizontal="left" vertical="top" wrapText="1"/>
      <protection/>
    </xf>
    <xf numFmtId="0" fontId="25" fillId="33" borderId="21" xfId="54" applyFont="1" applyFill="1" applyBorder="1" applyAlignment="1">
      <alignment horizontal="left" vertical="top" wrapText="1"/>
      <protection/>
    </xf>
    <xf numFmtId="0" fontId="25" fillId="0" borderId="18" xfId="63" applyFont="1" applyBorder="1" applyAlignment="1">
      <alignment horizontal="left" vertical="top" wrapText="1"/>
      <protection/>
    </xf>
    <xf numFmtId="0" fontId="25" fillId="0" borderId="20" xfId="63" applyFont="1" applyBorder="1" applyAlignment="1">
      <alignment horizontal="left" vertical="top" wrapText="1"/>
      <protection/>
    </xf>
    <xf numFmtId="0" fontId="25" fillId="0" borderId="21" xfId="63" applyFont="1" applyBorder="1" applyAlignment="1">
      <alignment horizontal="left" vertical="top" wrapText="1"/>
      <protection/>
    </xf>
    <xf numFmtId="0" fontId="25" fillId="0" borderId="18" xfId="63" applyFont="1" applyBorder="1" applyAlignment="1">
      <alignment horizontal="left" vertical="center" wrapText="1"/>
      <protection/>
    </xf>
    <xf numFmtId="0" fontId="25" fillId="0" borderId="20" xfId="63" applyFont="1" applyBorder="1" applyAlignment="1">
      <alignment horizontal="left" vertical="center" wrapText="1"/>
      <protection/>
    </xf>
    <xf numFmtId="0" fontId="25" fillId="0" borderId="21" xfId="63" applyFont="1" applyBorder="1" applyAlignment="1">
      <alignment horizontal="left" vertical="center" wrapText="1"/>
      <protection/>
    </xf>
    <xf numFmtId="0" fontId="8" fillId="33" borderId="10" xfId="54" applyFont="1" applyFill="1" applyBorder="1" applyAlignment="1">
      <alignment horizontal="left" vertical="top" wrapText="1"/>
      <protection/>
    </xf>
    <xf numFmtId="0" fontId="8" fillId="33" borderId="10" xfId="63" applyFont="1" applyFill="1" applyBorder="1" applyAlignment="1">
      <alignment horizontal="center" vertical="center" wrapText="1"/>
      <protection/>
    </xf>
    <xf numFmtId="0" fontId="9" fillId="33" borderId="10" xfId="63" applyFont="1" applyFill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/>
      <protection/>
    </xf>
    <xf numFmtId="0" fontId="22" fillId="33" borderId="10" xfId="54" applyFont="1" applyFill="1" applyBorder="1" applyAlignment="1">
      <alignment horizontal="left" vertical="center" wrapText="1"/>
      <protection/>
    </xf>
    <xf numFmtId="0" fontId="41" fillId="0" borderId="0" xfId="54" applyFont="1" applyAlignment="1">
      <alignment horizontal="left" wrapText="1"/>
      <protection/>
    </xf>
    <xf numFmtId="0" fontId="25" fillId="0" borderId="0" xfId="63" applyFont="1" applyAlignment="1">
      <alignment horizontal="center" vertical="center" wrapText="1"/>
      <protection/>
    </xf>
    <xf numFmtId="0" fontId="25" fillId="0" borderId="0" xfId="63" applyFont="1" applyAlignment="1">
      <alignment horizontal="center" vertical="center"/>
      <protection/>
    </xf>
    <xf numFmtId="0" fontId="41" fillId="0" borderId="0" xfId="54" applyFont="1" applyAlignment="1">
      <alignment horizontal="center" wrapText="1"/>
      <protection/>
    </xf>
    <xf numFmtId="0" fontId="41" fillId="0" borderId="0" xfId="54" applyFont="1" applyAlignment="1">
      <alignment horizontal="left"/>
      <protection/>
    </xf>
    <xf numFmtId="0" fontId="22" fillId="33" borderId="22" xfId="54" applyFont="1" applyFill="1" applyBorder="1" applyAlignment="1">
      <alignment horizontal="left" vertical="center" wrapText="1"/>
      <protection/>
    </xf>
    <xf numFmtId="0" fontId="22" fillId="33" borderId="16" xfId="54" applyFont="1" applyFill="1" applyBorder="1" applyAlignment="1">
      <alignment horizontal="left" vertical="center" wrapText="1"/>
      <protection/>
    </xf>
    <xf numFmtId="0" fontId="22" fillId="33" borderId="17" xfId="54" applyFont="1" applyFill="1" applyBorder="1" applyAlignment="1">
      <alignment horizontal="left" vertical="center" wrapText="1"/>
      <protection/>
    </xf>
    <xf numFmtId="0" fontId="25" fillId="0" borderId="0" xfId="63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/>
      <protection/>
    </xf>
    <xf numFmtId="0" fontId="100" fillId="0" borderId="0" xfId="52" applyFont="1" applyFill="1" applyAlignment="1">
      <alignment horizontal="left" vertical="top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2 3 2" xfId="57"/>
    <cellStyle name="Обычный 3" xfId="58"/>
    <cellStyle name="Обычный 3 2" xfId="59"/>
    <cellStyle name="Обычный 4" xfId="60"/>
    <cellStyle name="Обычный 5" xfId="61"/>
    <cellStyle name="Обычный 6" xfId="62"/>
    <cellStyle name="Обычный 7" xfId="63"/>
    <cellStyle name="Обычный_Тарифы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2 2" xfId="70"/>
    <cellStyle name="Процентный 3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Финансовый 3" xfId="78"/>
    <cellStyle name="Финансовый 4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6;&#1086;&#1082;&#1091;&#1084;&#1077;&#1085;&#1090;&#1099;%20&#1058;&#1072;&#1085;&#1103;\&#1090;&#1072;&#1088;&#1080;&#1092;&#1099;\&#1087;&#1088;&#1080;&#1082;&#1072;&#1079;&#1099;\2015\&#1087;&#1088;&#1080;&#1082;&#1072;&#1079;&#1099;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76;&#1086;&#1082;&#1080;\&#1087;&#1088;&#1080;&#1082;&#1072;&#1079;&#1099;_&#1089;&#1091;&#1073;&#1089;&#1080;&#1076;&#1080;&#1080;\&#1088;&#1072;&#1089;&#1082;&#1088;&#1099;&#1090;&#1080;&#1077;_&#1080;&#1085;&#1092;&#1086;&#1088;&#1084;&#1072;&#1094;&#1080;&#1080;_&#1088;&#1082;&#1094;\2015\&#1088;&#1072;&#1089;&#1082;&#1088;&#1099;&#1090;&#1080;&#1077;_&#1088;&#1082;&#1094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 усл  нас с 01 июля 2015_доп"/>
      <sheetName val="приложение"/>
      <sheetName val="Ванзеват"/>
      <sheetName val="приложение_9"/>
      <sheetName val="Полноват"/>
      <sheetName val="приложение_6"/>
      <sheetName val="ЖБО"/>
      <sheetName val="приложение_8"/>
      <sheetName val="Полноват_жил"/>
      <sheetName val="приложение_7"/>
      <sheetName val="Ванзеват2"/>
      <sheetName val="газ-пропан"/>
      <sheetName val="подвоз воды (3)"/>
      <sheetName val="подвоз воды"/>
      <sheetName val="подвоз воды (2)"/>
      <sheetName val="баня"/>
      <sheetName val="ТБО орг Полноват"/>
      <sheetName val="ЖБО орг Полноват"/>
      <sheetName val="содерж и рем объектов"/>
      <sheetName val="Лист1"/>
    </sheetNames>
    <sheetDataSet>
      <sheetData sheetId="2">
        <row r="30">
          <cell r="D30">
            <v>4712.41</v>
          </cell>
        </row>
        <row r="42">
          <cell r="D42">
            <v>5103.16</v>
          </cell>
        </row>
      </sheetData>
      <sheetData sheetId="4">
        <row r="57">
          <cell r="D57">
            <v>2577.75</v>
          </cell>
        </row>
      </sheetData>
      <sheetData sheetId="6">
        <row r="33">
          <cell r="A33" t="str">
            <v>2. Установить плату за вывоз жидких бытовых отходов для частного сектора с.п. Полноват в размере 200,77 рублей (с учетом НДС) за 1 м3.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зым_коммунальные"/>
      <sheetName val="коммуналка_год_приказ"/>
      <sheetName val="казым_стоки_1"/>
      <sheetName val="стоки_1_приказ"/>
      <sheetName val="казым_жилищные"/>
      <sheetName val="жилищные_год_приказ"/>
      <sheetName val="стоки_2_приказ"/>
      <sheetName val="казым_стоки_2"/>
      <sheetName val="сельское_хозяйство"/>
      <sheetName val="сельское_хозяйство_риц"/>
    </sheetNames>
    <sheetDataSet>
      <sheetData sheetId="1">
        <row r="30">
          <cell r="D30">
            <v>68.62</v>
          </cell>
        </row>
        <row r="37">
          <cell r="D37">
            <v>2258.44</v>
          </cell>
        </row>
        <row r="50">
          <cell r="D50">
            <v>76.51</v>
          </cell>
        </row>
        <row r="57">
          <cell r="D57">
            <v>2445.77</v>
          </cell>
        </row>
      </sheetData>
      <sheetData sheetId="3">
        <row r="26">
          <cell r="D26">
            <v>66.72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H29"/>
  <sheetViews>
    <sheetView view="pageBreakPreview" zoomScale="80" zoomScaleSheetLayoutView="80" zoomScalePageLayoutView="0" workbookViewId="0" topLeftCell="A6">
      <selection activeCell="J24" sqref="J24"/>
    </sheetView>
  </sheetViews>
  <sheetFormatPr defaultColWidth="8.8515625" defaultRowHeight="15"/>
  <cols>
    <col min="1" max="1" width="23.00390625" style="1" customWidth="1"/>
    <col min="2" max="2" width="8.7109375" style="1" customWidth="1"/>
    <col min="3" max="3" width="9.28125" style="1" customWidth="1"/>
    <col min="4" max="4" width="9.7109375" style="1" customWidth="1"/>
    <col min="5" max="5" width="10.00390625" style="1" customWidth="1"/>
    <col min="6" max="16384" width="8.8515625" style="1" customWidth="1"/>
  </cols>
  <sheetData>
    <row r="1" ht="12.75">
      <c r="A1" s="115" t="s">
        <v>91</v>
      </c>
    </row>
    <row r="2" ht="12.75">
      <c r="A2" s="1" t="s">
        <v>92</v>
      </c>
    </row>
    <row r="4" spans="1:5" ht="48" customHeight="1">
      <c r="A4" s="334" t="s">
        <v>93</v>
      </c>
      <c r="B4" s="334"/>
      <c r="C4" s="334"/>
      <c r="D4" s="334"/>
      <c r="E4" s="334"/>
    </row>
    <row r="5" spans="1:5" ht="12.75">
      <c r="A5" s="116"/>
      <c r="B5" s="117"/>
      <c r="C5" s="117"/>
      <c r="D5" s="117"/>
      <c r="E5" s="117"/>
    </row>
    <row r="6" spans="1:4" ht="12.75">
      <c r="A6" s="118"/>
      <c r="D6" s="2"/>
    </row>
    <row r="7" spans="1:8" ht="14.25" customHeight="1">
      <c r="A7" s="119"/>
      <c r="B7" s="335" t="s">
        <v>94</v>
      </c>
      <c r="C7" s="331"/>
      <c r="D7" s="331"/>
      <c r="E7" s="331"/>
      <c r="F7" s="331"/>
      <c r="G7" s="331"/>
      <c r="H7" s="332"/>
    </row>
    <row r="8" spans="1:8" ht="13.5" customHeight="1">
      <c r="A8" s="120" t="s">
        <v>95</v>
      </c>
      <c r="B8" s="336" t="s">
        <v>96</v>
      </c>
      <c r="C8" s="339" t="s">
        <v>97</v>
      </c>
      <c r="D8" s="336" t="s">
        <v>98</v>
      </c>
      <c r="E8" s="336" t="s">
        <v>99</v>
      </c>
      <c r="F8" s="336" t="s">
        <v>100</v>
      </c>
      <c r="G8" s="336" t="s">
        <v>101</v>
      </c>
      <c r="H8" s="336" t="s">
        <v>102</v>
      </c>
    </row>
    <row r="9" spans="1:8" ht="13.5" customHeight="1">
      <c r="A9" s="120"/>
      <c r="B9" s="337"/>
      <c r="C9" s="340"/>
      <c r="D9" s="337"/>
      <c r="E9" s="337"/>
      <c r="F9" s="337"/>
      <c r="G9" s="337"/>
      <c r="H9" s="342"/>
    </row>
    <row r="10" spans="1:8" ht="150.75" customHeight="1">
      <c r="A10" s="121"/>
      <c r="B10" s="338"/>
      <c r="C10" s="341"/>
      <c r="D10" s="338"/>
      <c r="E10" s="338"/>
      <c r="F10" s="338"/>
      <c r="G10" s="338"/>
      <c r="H10" s="343"/>
    </row>
    <row r="11" spans="1:8" ht="12.75">
      <c r="A11" s="122">
        <v>1</v>
      </c>
      <c r="B11" s="122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</row>
    <row r="12" spans="1:8" ht="14.25" customHeight="1">
      <c r="A12" s="330" t="s">
        <v>103</v>
      </c>
      <c r="B12" s="331"/>
      <c r="C12" s="331"/>
      <c r="D12" s="331"/>
      <c r="E12" s="331"/>
      <c r="F12" s="331"/>
      <c r="G12" s="331"/>
      <c r="H12" s="332"/>
    </row>
    <row r="13" spans="1:8" ht="14.25" customHeight="1">
      <c r="A13" s="330" t="s">
        <v>104</v>
      </c>
      <c r="B13" s="331"/>
      <c r="C13" s="331"/>
      <c r="D13" s="331"/>
      <c r="E13" s="331"/>
      <c r="F13" s="331"/>
      <c r="G13" s="331"/>
      <c r="H13" s="332"/>
    </row>
    <row r="14" spans="1:8" ht="14.25" customHeight="1">
      <c r="A14" s="330" t="s">
        <v>105</v>
      </c>
      <c r="B14" s="331"/>
      <c r="C14" s="331"/>
      <c r="D14" s="331"/>
      <c r="E14" s="331"/>
      <c r="F14" s="331"/>
      <c r="G14" s="331"/>
      <c r="H14" s="332"/>
    </row>
    <row r="15" spans="1:8" ht="14.25" customHeight="1">
      <c r="A15" s="330" t="s">
        <v>106</v>
      </c>
      <c r="B15" s="331"/>
      <c r="C15" s="331"/>
      <c r="D15" s="331"/>
      <c r="E15" s="331"/>
      <c r="F15" s="331"/>
      <c r="G15" s="331"/>
      <c r="H15" s="332"/>
    </row>
    <row r="16" spans="1:8" ht="14.25" customHeight="1">
      <c r="A16" s="333" t="s">
        <v>107</v>
      </c>
      <c r="B16" s="331"/>
      <c r="C16" s="331"/>
      <c r="D16" s="331"/>
      <c r="E16" s="331"/>
      <c r="F16" s="331"/>
      <c r="G16" s="331"/>
      <c r="H16" s="332"/>
    </row>
    <row r="17" spans="1:8" ht="14.25" customHeight="1">
      <c r="A17" s="333" t="s">
        <v>108</v>
      </c>
      <c r="B17" s="331"/>
      <c r="C17" s="331"/>
      <c r="D17" s="331"/>
      <c r="E17" s="331"/>
      <c r="F17" s="331"/>
      <c r="G17" s="331"/>
      <c r="H17" s="332"/>
    </row>
    <row r="18" spans="1:8" ht="64.5">
      <c r="A18" s="123" t="s">
        <v>109</v>
      </c>
      <c r="B18" s="124">
        <f aca="true" t="shared" si="0" ref="B18:H18">SUM(B19:B28)</f>
        <v>34.92</v>
      </c>
      <c r="C18" s="124">
        <f t="shared" si="0"/>
        <v>45.59</v>
      </c>
      <c r="D18" s="124">
        <f t="shared" si="0"/>
        <v>36.260000000000005</v>
      </c>
      <c r="E18" s="124">
        <f t="shared" si="0"/>
        <v>37.11000000000001</v>
      </c>
      <c r="F18" s="125">
        <f t="shared" si="0"/>
        <v>45.53</v>
      </c>
      <c r="G18" s="125">
        <f t="shared" si="0"/>
        <v>22.150000000000002</v>
      </c>
      <c r="H18" s="125">
        <f t="shared" si="0"/>
        <v>17.78</v>
      </c>
    </row>
    <row r="19" spans="1:8" ht="25.5">
      <c r="A19" s="126" t="s">
        <v>110</v>
      </c>
      <c r="B19" s="127">
        <v>9.39</v>
      </c>
      <c r="C19" s="127">
        <v>9.39</v>
      </c>
      <c r="D19" s="127">
        <v>9.39</v>
      </c>
      <c r="E19" s="127">
        <v>9.39</v>
      </c>
      <c r="F19" s="127">
        <v>9.39</v>
      </c>
      <c r="G19" s="127">
        <v>9.39</v>
      </c>
      <c r="H19" s="127">
        <v>9.39</v>
      </c>
    </row>
    <row r="20" spans="1:8" ht="25.5">
      <c r="A20" s="128" t="s">
        <v>111</v>
      </c>
      <c r="B20" s="129">
        <v>5.83</v>
      </c>
      <c r="C20" s="129">
        <v>5.83</v>
      </c>
      <c r="D20" s="129">
        <v>5.83</v>
      </c>
      <c r="E20" s="129">
        <v>5.83</v>
      </c>
      <c r="F20" s="129">
        <v>5.83</v>
      </c>
      <c r="G20" s="129">
        <v>5.83</v>
      </c>
      <c r="H20" s="129">
        <v>5.83</v>
      </c>
    </row>
    <row r="21" spans="1:8" ht="38.25">
      <c r="A21" s="126" t="s">
        <v>112</v>
      </c>
      <c r="B21" s="127">
        <v>8.09</v>
      </c>
      <c r="C21" s="127">
        <v>8.09</v>
      </c>
      <c r="D21" s="127">
        <v>8.09</v>
      </c>
      <c r="E21" s="127">
        <v>8.09</v>
      </c>
      <c r="F21" s="127">
        <v>8.09</v>
      </c>
      <c r="G21" s="130"/>
      <c r="H21" s="130"/>
    </row>
    <row r="22" spans="1:8" ht="38.25">
      <c r="A22" s="126" t="s">
        <v>113</v>
      </c>
      <c r="B22" s="127">
        <v>6.02</v>
      </c>
      <c r="C22" s="127">
        <v>6.02</v>
      </c>
      <c r="D22" s="127">
        <v>6.02</v>
      </c>
      <c r="E22" s="127">
        <v>6.02</v>
      </c>
      <c r="F22" s="127">
        <v>6.02</v>
      </c>
      <c r="G22" s="130"/>
      <c r="H22" s="130"/>
    </row>
    <row r="23" spans="1:8" ht="25.5">
      <c r="A23" s="131" t="s">
        <v>114</v>
      </c>
      <c r="B23" s="132">
        <v>2.56</v>
      </c>
      <c r="C23" s="132">
        <v>2.56</v>
      </c>
      <c r="D23" s="132">
        <v>2.56</v>
      </c>
      <c r="E23" s="132">
        <v>2.56</v>
      </c>
      <c r="F23" s="132">
        <v>2.56</v>
      </c>
      <c r="G23" s="132">
        <v>2.56</v>
      </c>
      <c r="H23" s="132">
        <v>2.56</v>
      </c>
    </row>
    <row r="24" spans="1:8" ht="63.75">
      <c r="A24" s="133" t="s">
        <v>115</v>
      </c>
      <c r="B24" s="134">
        <v>3.03</v>
      </c>
      <c r="C24" s="134">
        <v>3.03</v>
      </c>
      <c r="D24" s="134">
        <v>3.03</v>
      </c>
      <c r="E24" s="134">
        <v>3.03</v>
      </c>
      <c r="F24" s="134">
        <v>3.03</v>
      </c>
      <c r="G24" s="134">
        <v>3.03</v>
      </c>
      <c r="H24" s="130"/>
    </row>
    <row r="25" spans="1:8" ht="12.75">
      <c r="A25" s="131" t="s">
        <v>116</v>
      </c>
      <c r="B25" s="134"/>
      <c r="C25" s="135"/>
      <c r="D25" s="135"/>
      <c r="E25" s="135"/>
      <c r="F25" s="136">
        <v>9.27</v>
      </c>
      <c r="G25" s="130"/>
      <c r="H25" s="130"/>
    </row>
    <row r="26" spans="1:8" ht="25.5">
      <c r="A26" s="131" t="s">
        <v>117</v>
      </c>
      <c r="B26" s="135"/>
      <c r="C26" s="135">
        <v>9.82</v>
      </c>
      <c r="D26" s="135"/>
      <c r="E26" s="130"/>
      <c r="F26" s="130"/>
      <c r="G26" s="130"/>
      <c r="H26" s="130"/>
    </row>
    <row r="27" spans="1:8" ht="38.25">
      <c r="A27" s="131" t="s">
        <v>118</v>
      </c>
      <c r="B27" s="135"/>
      <c r="C27" s="130"/>
      <c r="D27" s="135">
        <v>1.34</v>
      </c>
      <c r="E27" s="135">
        <v>1.34</v>
      </c>
      <c r="F27" s="135">
        <v>1.34</v>
      </c>
      <c r="G27" s="135">
        <v>1.34</v>
      </c>
      <c r="H27" s="130"/>
    </row>
    <row r="28" spans="1:8" ht="25.5">
      <c r="A28" s="131" t="s">
        <v>119</v>
      </c>
      <c r="B28" s="135"/>
      <c r="C28" s="136">
        <v>0.85</v>
      </c>
      <c r="D28" s="135"/>
      <c r="E28" s="136">
        <v>0.85</v>
      </c>
      <c r="F28" s="130"/>
      <c r="G28" s="130"/>
      <c r="H28" s="130"/>
    </row>
    <row r="29" spans="2:5" ht="12.75">
      <c r="B29" s="17"/>
      <c r="C29" s="17"/>
      <c r="D29" s="17"/>
      <c r="E29" s="17"/>
    </row>
  </sheetData>
  <sheetProtection/>
  <mergeCells count="15">
    <mergeCell ref="A4:E4"/>
    <mergeCell ref="B7:H7"/>
    <mergeCell ref="B8:B10"/>
    <mergeCell ref="C8:C10"/>
    <mergeCell ref="D8:D10"/>
    <mergeCell ref="E8:E10"/>
    <mergeCell ref="F8:F10"/>
    <mergeCell ref="G8:G10"/>
    <mergeCell ref="H8:H10"/>
    <mergeCell ref="A12:H12"/>
    <mergeCell ref="A13:H13"/>
    <mergeCell ref="A14:H14"/>
    <mergeCell ref="A15:H15"/>
    <mergeCell ref="A16:H16"/>
    <mergeCell ref="A17:H17"/>
  </mergeCells>
  <printOptions/>
  <pageMargins left="0.31496062992125984" right="0.31496062992125984" top="0.5511811023622047" bottom="0.35433070866141736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58"/>
  <sheetViews>
    <sheetView view="pageBreakPreview" zoomScale="60" zoomScalePageLayoutView="0" workbookViewId="0" topLeftCell="A1">
      <selection activeCell="Q15" sqref="Q15"/>
    </sheetView>
  </sheetViews>
  <sheetFormatPr defaultColWidth="8.8515625" defaultRowHeight="15"/>
  <cols>
    <col min="1" max="2" width="8.8515625" style="142" customWidth="1"/>
    <col min="3" max="3" width="13.7109375" style="142" customWidth="1"/>
    <col min="4" max="8" width="15.7109375" style="142" customWidth="1"/>
    <col min="9" max="9" width="24.140625" style="142" customWidth="1"/>
    <col min="10" max="16384" width="8.8515625" style="142" customWidth="1"/>
  </cols>
  <sheetData>
    <row r="1" spans="1:10" s="137" customFormat="1" ht="15" customHeight="1">
      <c r="A1" s="570"/>
      <c r="B1" s="570"/>
      <c r="C1" s="570"/>
      <c r="D1" s="570"/>
      <c r="E1" s="570"/>
      <c r="F1" s="570"/>
      <c r="G1" s="570"/>
      <c r="H1" s="570"/>
      <c r="I1" s="156"/>
      <c r="J1" s="156"/>
    </row>
    <row r="2" spans="1:10" s="137" customFormat="1" ht="20.25" customHeight="1">
      <c r="A2" s="571" t="s">
        <v>128</v>
      </c>
      <c r="B2" s="571"/>
      <c r="C2" s="571"/>
      <c r="D2" s="571"/>
      <c r="E2" s="571"/>
      <c r="F2" s="571"/>
      <c r="G2" s="571"/>
      <c r="H2" s="571"/>
      <c r="I2" s="571"/>
      <c r="J2" s="327"/>
    </row>
    <row r="3" spans="1:9" s="139" customFormat="1" ht="36.75" customHeight="1">
      <c r="A3" s="138"/>
      <c r="B3" s="138"/>
      <c r="C3" s="138"/>
      <c r="D3" s="138"/>
      <c r="E3" s="138"/>
      <c r="F3" s="138"/>
      <c r="G3" s="526" t="s">
        <v>138</v>
      </c>
      <c r="H3" s="526"/>
      <c r="I3" s="526"/>
    </row>
    <row r="4" spans="1:9" s="141" customFormat="1" ht="28.5" customHeight="1">
      <c r="A4" s="558" t="s">
        <v>120</v>
      </c>
      <c r="B4" s="482"/>
      <c r="C4" s="482"/>
      <c r="D4" s="558" t="s">
        <v>85</v>
      </c>
      <c r="E4" s="482"/>
      <c r="F4" s="558" t="s">
        <v>129</v>
      </c>
      <c r="G4" s="482"/>
      <c r="H4" s="558" t="s">
        <v>130</v>
      </c>
      <c r="I4" s="558" t="s">
        <v>21</v>
      </c>
    </row>
    <row r="5" spans="1:9" ht="46.5" customHeight="1">
      <c r="A5" s="482"/>
      <c r="B5" s="482"/>
      <c r="C5" s="482"/>
      <c r="D5" s="140" t="s">
        <v>121</v>
      </c>
      <c r="E5" s="140" t="s">
        <v>15</v>
      </c>
      <c r="F5" s="482"/>
      <c r="G5" s="482"/>
      <c r="H5" s="482"/>
      <c r="I5" s="482"/>
    </row>
    <row r="6" spans="1:9" ht="15" customHeight="1">
      <c r="A6" s="559">
        <v>1</v>
      </c>
      <c r="B6" s="559"/>
      <c r="C6" s="559"/>
      <c r="D6" s="143">
        <v>2</v>
      </c>
      <c r="E6" s="143">
        <v>3</v>
      </c>
      <c r="F6" s="559">
        <v>4</v>
      </c>
      <c r="G6" s="559"/>
      <c r="H6" s="143">
        <v>5</v>
      </c>
      <c r="I6" s="143">
        <v>6</v>
      </c>
    </row>
    <row r="7" spans="1:9" s="144" customFormat="1" ht="22.5" customHeight="1">
      <c r="A7" s="549" t="s">
        <v>131</v>
      </c>
      <c r="B7" s="550"/>
      <c r="C7" s="550"/>
      <c r="D7" s="550"/>
      <c r="E7" s="550"/>
      <c r="F7" s="550"/>
      <c r="G7" s="550"/>
      <c r="H7" s="550"/>
      <c r="I7" s="551"/>
    </row>
    <row r="8" spans="1:9" s="144" customFormat="1" ht="15.75" customHeight="1">
      <c r="A8" s="546" t="s">
        <v>132</v>
      </c>
      <c r="B8" s="547"/>
      <c r="C8" s="547"/>
      <c r="D8" s="547"/>
      <c r="E8" s="547"/>
      <c r="F8" s="547"/>
      <c r="G8" s="547"/>
      <c r="H8" s="547"/>
      <c r="I8" s="548"/>
    </row>
    <row r="9" spans="1:9" s="144" customFormat="1" ht="63">
      <c r="A9" s="536" t="s">
        <v>123</v>
      </c>
      <c r="B9" s="537" t="s">
        <v>133</v>
      </c>
      <c r="C9" s="538" t="s">
        <v>133</v>
      </c>
      <c r="D9" s="145" t="s">
        <v>134</v>
      </c>
      <c r="E9" s="146">
        <f>ROUND(0.042*0.771,4)</f>
        <v>0.0324</v>
      </c>
      <c r="F9" s="539">
        <f>'[1]Ванзеват'!D30</f>
        <v>4712.41</v>
      </c>
      <c r="G9" s="540"/>
      <c r="H9" s="237">
        <f>ROUND(F9*E9,2)</f>
        <v>152.68</v>
      </c>
      <c r="I9" s="541" t="s">
        <v>135</v>
      </c>
    </row>
    <row r="10" spans="1:9" s="144" customFormat="1" ht="67.5" customHeight="1">
      <c r="A10" s="566"/>
      <c r="B10" s="567"/>
      <c r="C10" s="568"/>
      <c r="D10" s="147"/>
      <c r="E10" s="148" t="s">
        <v>124</v>
      </c>
      <c r="F10" s="542"/>
      <c r="G10" s="543"/>
      <c r="H10" s="238"/>
      <c r="I10" s="541"/>
    </row>
    <row r="11" spans="1:9" s="144" customFormat="1" ht="63">
      <c r="A11" s="560" t="s">
        <v>125</v>
      </c>
      <c r="B11" s="560" t="s">
        <v>136</v>
      </c>
      <c r="C11" s="560" t="s">
        <v>136</v>
      </c>
      <c r="D11" s="149" t="s">
        <v>134</v>
      </c>
      <c r="E11" s="149">
        <v>0.0249</v>
      </c>
      <c r="F11" s="544">
        <f>F9</f>
        <v>4712.41</v>
      </c>
      <c r="G11" s="544"/>
      <c r="H11" s="236">
        <f>ROUND(F11*E11,2)</f>
        <v>117.34</v>
      </c>
      <c r="I11" s="541"/>
    </row>
    <row r="12" spans="1:9" s="144" customFormat="1" ht="61.5" customHeight="1">
      <c r="A12" s="560" t="s">
        <v>126</v>
      </c>
      <c r="B12" s="560" t="s">
        <v>137</v>
      </c>
      <c r="C12" s="560" t="s">
        <v>137</v>
      </c>
      <c r="D12" s="149" t="s">
        <v>127</v>
      </c>
      <c r="E12" s="149" t="s">
        <v>0</v>
      </c>
      <c r="F12" s="544">
        <f>F9</f>
        <v>4712.41</v>
      </c>
      <c r="G12" s="544"/>
      <c r="H12" s="236"/>
      <c r="I12" s="541"/>
    </row>
    <row r="13" spans="1:8" s="144" customFormat="1" ht="21.75" customHeight="1">
      <c r="A13" s="162"/>
      <c r="B13" s="163"/>
      <c r="C13" s="163"/>
      <c r="D13" s="164"/>
      <c r="E13" s="164"/>
      <c r="F13" s="165"/>
      <c r="G13" s="165"/>
      <c r="H13" s="165"/>
    </row>
    <row r="14" spans="1:10" s="137" customFormat="1" ht="45" customHeight="1">
      <c r="A14" s="564" t="s">
        <v>191</v>
      </c>
      <c r="B14" s="564"/>
      <c r="C14" s="564"/>
      <c r="D14" s="564"/>
      <c r="E14" s="564"/>
      <c r="F14" s="564"/>
      <c r="G14" s="564"/>
      <c r="H14" s="564"/>
      <c r="I14" s="564"/>
      <c r="J14" s="327"/>
    </row>
    <row r="15" spans="1:8" s="139" customFormat="1" ht="31.5" customHeight="1">
      <c r="A15" s="138"/>
      <c r="B15" s="138"/>
      <c r="C15" s="138"/>
      <c r="D15" s="138"/>
      <c r="E15" s="138"/>
      <c r="F15" s="138"/>
      <c r="G15" s="138"/>
      <c r="H15" s="329" t="s">
        <v>75</v>
      </c>
    </row>
    <row r="16" spans="1:9" s="141" customFormat="1" ht="28.5" customHeight="1">
      <c r="A16" s="558" t="s">
        <v>120</v>
      </c>
      <c r="B16" s="482"/>
      <c r="C16" s="482"/>
      <c r="D16" s="558" t="s">
        <v>85</v>
      </c>
      <c r="E16" s="482"/>
      <c r="F16" s="558" t="s">
        <v>129</v>
      </c>
      <c r="G16" s="482"/>
      <c r="H16" s="558" t="s">
        <v>130</v>
      </c>
      <c r="I16" s="558" t="s">
        <v>21</v>
      </c>
    </row>
    <row r="17" spans="1:9" ht="46.5" customHeight="1">
      <c r="A17" s="482"/>
      <c r="B17" s="482"/>
      <c r="C17" s="482"/>
      <c r="D17" s="140" t="s">
        <v>121</v>
      </c>
      <c r="E17" s="140" t="s">
        <v>15</v>
      </c>
      <c r="F17" s="482"/>
      <c r="G17" s="482"/>
      <c r="H17" s="482"/>
      <c r="I17" s="482"/>
    </row>
    <row r="18" spans="1:9" ht="15" customHeight="1">
      <c r="A18" s="559">
        <v>1</v>
      </c>
      <c r="B18" s="559"/>
      <c r="C18" s="559"/>
      <c r="D18" s="143">
        <v>2</v>
      </c>
      <c r="E18" s="143">
        <v>3</v>
      </c>
      <c r="F18" s="559">
        <v>4</v>
      </c>
      <c r="G18" s="559"/>
      <c r="H18" s="143">
        <v>5</v>
      </c>
      <c r="I18" s="143">
        <v>6</v>
      </c>
    </row>
    <row r="19" spans="1:9" s="144" customFormat="1" ht="22.5" customHeight="1">
      <c r="A19" s="549" t="s">
        <v>131</v>
      </c>
      <c r="B19" s="550"/>
      <c r="C19" s="550"/>
      <c r="D19" s="550"/>
      <c r="E19" s="550"/>
      <c r="F19" s="550"/>
      <c r="G19" s="550"/>
      <c r="H19" s="550"/>
      <c r="I19" s="551"/>
    </row>
    <row r="20" spans="1:9" s="144" customFormat="1" ht="15.75" customHeight="1">
      <c r="A20" s="546" t="s">
        <v>132</v>
      </c>
      <c r="B20" s="547"/>
      <c r="C20" s="547"/>
      <c r="D20" s="547"/>
      <c r="E20" s="547"/>
      <c r="F20" s="547"/>
      <c r="G20" s="547"/>
      <c r="H20" s="547"/>
      <c r="I20" s="548"/>
    </row>
    <row r="21" spans="1:9" s="144" customFormat="1" ht="63">
      <c r="A21" s="536" t="s">
        <v>123</v>
      </c>
      <c r="B21" s="537" t="s">
        <v>133</v>
      </c>
      <c r="C21" s="538" t="s">
        <v>133</v>
      </c>
      <c r="D21" s="145" t="s">
        <v>134</v>
      </c>
      <c r="E21" s="146">
        <f>ROUND(0.042*0.771,4)</f>
        <v>0.0324</v>
      </c>
      <c r="F21" s="539">
        <f>'[1]Ванзеват'!D42</f>
        <v>5103.16</v>
      </c>
      <c r="G21" s="540"/>
      <c r="H21" s="237">
        <f>ROUND(F21*E21,2)</f>
        <v>165.34</v>
      </c>
      <c r="I21" s="541" t="str">
        <f>I9</f>
        <v>   Постановление Губернатора ХМАО-Югры от 29.05.2014 года № 65;                                   Приказ Департамента ЖККиЭ ХМАО-Югры  от 21.07.2014 года                № 36-нп                                Приказ Региональной службы по тарифам Ханты-Мансийского автономного округа-Югры № 134-нп от 18.11.2014 года "Об установлении тарифов на тепловую энергию (мощность), поставляемую теплоснабжающими организациями потребителям".                        </v>
      </c>
    </row>
    <row r="22" spans="1:9" s="144" customFormat="1" ht="67.5" customHeight="1">
      <c r="A22" s="566"/>
      <c r="B22" s="567"/>
      <c r="C22" s="568"/>
      <c r="D22" s="147"/>
      <c r="E22" s="148" t="s">
        <v>124</v>
      </c>
      <c r="F22" s="542"/>
      <c r="G22" s="543"/>
      <c r="H22" s="238"/>
      <c r="I22" s="541"/>
    </row>
    <row r="23" spans="1:9" s="144" customFormat="1" ht="63">
      <c r="A23" s="560" t="s">
        <v>125</v>
      </c>
      <c r="B23" s="560" t="s">
        <v>136</v>
      </c>
      <c r="C23" s="560" t="s">
        <v>136</v>
      </c>
      <c r="D23" s="149" t="s">
        <v>134</v>
      </c>
      <c r="E23" s="149">
        <v>0.0249</v>
      </c>
      <c r="F23" s="544">
        <f>F21</f>
        <v>5103.16</v>
      </c>
      <c r="G23" s="544"/>
      <c r="H23" s="236">
        <f>ROUND(F23*E23,2)</f>
        <v>127.07</v>
      </c>
      <c r="I23" s="541"/>
    </row>
    <row r="24" spans="1:9" s="144" customFormat="1" ht="61.5" customHeight="1">
      <c r="A24" s="560" t="s">
        <v>126</v>
      </c>
      <c r="B24" s="560" t="s">
        <v>137</v>
      </c>
      <c r="C24" s="560" t="s">
        <v>137</v>
      </c>
      <c r="D24" s="149" t="s">
        <v>127</v>
      </c>
      <c r="E24" s="149" t="s">
        <v>0</v>
      </c>
      <c r="F24" s="544">
        <f>F21</f>
        <v>5103.16</v>
      </c>
      <c r="G24" s="544"/>
      <c r="H24" s="236"/>
      <c r="I24" s="541"/>
    </row>
    <row r="25" spans="1:8" s="144" customFormat="1" ht="15.75">
      <c r="A25" s="275"/>
      <c r="B25" s="328"/>
      <c r="C25" s="328"/>
      <c r="D25" s="328"/>
      <c r="E25" s="328"/>
      <c r="F25" s="328"/>
      <c r="G25" s="328"/>
      <c r="H25" s="328"/>
    </row>
    <row r="26" spans="1:8" s="144" customFormat="1" ht="27" customHeight="1">
      <c r="A26" s="569"/>
      <c r="B26" s="569"/>
      <c r="C26" s="569"/>
      <c r="D26" s="569"/>
      <c r="E26" s="569"/>
      <c r="F26" s="569"/>
      <c r="G26" s="569"/>
      <c r="H26" s="569"/>
    </row>
    <row r="27" spans="1:8" s="144" customFormat="1" ht="27" customHeight="1">
      <c r="A27" s="166"/>
      <c r="B27" s="166"/>
      <c r="C27" s="166"/>
      <c r="D27" s="166"/>
      <c r="E27" s="166"/>
      <c r="F27" s="166"/>
      <c r="G27" s="166"/>
      <c r="H27" s="166"/>
    </row>
    <row r="28" spans="1:8" s="144" customFormat="1" ht="27" customHeight="1">
      <c r="A28" s="166"/>
      <c r="B28" s="166"/>
      <c r="C28" s="166"/>
      <c r="D28" s="166"/>
      <c r="E28" s="166"/>
      <c r="F28" s="166"/>
      <c r="G28" s="166"/>
      <c r="H28" s="166"/>
    </row>
    <row r="29" spans="1:8" s="144" customFormat="1" ht="27" customHeight="1">
      <c r="A29" s="166"/>
      <c r="B29" s="166"/>
      <c r="C29" s="166"/>
      <c r="D29" s="166"/>
      <c r="E29" s="166"/>
      <c r="F29" s="166"/>
      <c r="G29" s="166"/>
      <c r="H29" s="166"/>
    </row>
    <row r="30" spans="1:8" s="144" customFormat="1" ht="27" customHeight="1">
      <c r="A30" s="166"/>
      <c r="B30" s="166"/>
      <c r="C30" s="166"/>
      <c r="D30" s="166"/>
      <c r="E30" s="166"/>
      <c r="F30" s="166"/>
      <c r="G30" s="166"/>
      <c r="H30" s="166"/>
    </row>
    <row r="31" spans="1:8" s="144" customFormat="1" ht="22.5" customHeight="1">
      <c r="A31" s="167"/>
      <c r="B31" s="168"/>
      <c r="C31" s="168"/>
      <c r="D31" s="168"/>
      <c r="E31" s="168"/>
      <c r="F31" s="168"/>
      <c r="G31" s="168"/>
      <c r="H31" s="168"/>
    </row>
    <row r="32" spans="1:8" s="144" customFormat="1" ht="11.25" customHeight="1">
      <c r="A32" s="167"/>
      <c r="B32" s="168"/>
      <c r="C32" s="168"/>
      <c r="D32" s="168"/>
      <c r="E32" s="168"/>
      <c r="F32" s="168"/>
      <c r="G32" s="168"/>
      <c r="H32" s="168"/>
    </row>
    <row r="33" spans="1:9" s="144" customFormat="1" ht="15.75" customHeight="1">
      <c r="A33" s="535"/>
      <c r="B33" s="535"/>
      <c r="C33" s="535"/>
      <c r="D33" s="535"/>
      <c r="E33" s="168"/>
      <c r="F33" s="168"/>
      <c r="G33" s="168"/>
      <c r="H33" s="168"/>
      <c r="I33" s="170"/>
    </row>
    <row r="34" spans="1:9" s="144" customFormat="1" ht="9" customHeight="1">
      <c r="A34" s="169"/>
      <c r="B34" s="169"/>
      <c r="C34" s="169"/>
      <c r="D34" s="169"/>
      <c r="E34" s="168"/>
      <c r="F34" s="168"/>
      <c r="G34" s="168"/>
      <c r="H34" s="168"/>
      <c r="I34" s="170"/>
    </row>
    <row r="35" spans="1:9" s="172" customFormat="1" ht="15.75" customHeight="1">
      <c r="A35" s="535"/>
      <c r="B35" s="535"/>
      <c r="C35" s="535"/>
      <c r="D35" s="535"/>
      <c r="E35" s="168"/>
      <c r="F35" s="168"/>
      <c r="G35" s="168"/>
      <c r="H35" s="168"/>
      <c r="I35" s="171"/>
    </row>
    <row r="36" spans="1:9" s="172" customFormat="1" ht="10.5" customHeight="1">
      <c r="A36" s="169"/>
      <c r="B36" s="169"/>
      <c r="C36" s="169"/>
      <c r="D36" s="169"/>
      <c r="E36" s="168"/>
      <c r="F36" s="168"/>
      <c r="G36" s="168"/>
      <c r="H36" s="168"/>
      <c r="I36" s="171"/>
    </row>
    <row r="37" spans="1:9" s="172" customFormat="1" ht="21" customHeight="1">
      <c r="A37" s="535"/>
      <c r="B37" s="535"/>
      <c r="C37" s="535"/>
      <c r="D37" s="535"/>
      <c r="E37" s="168"/>
      <c r="F37" s="168"/>
      <c r="G37" s="168"/>
      <c r="H37" s="168"/>
      <c r="I37" s="171"/>
    </row>
    <row r="38" spans="1:9" s="172" customFormat="1" ht="9" customHeight="1">
      <c r="A38" s="169"/>
      <c r="B38" s="169"/>
      <c r="C38" s="169"/>
      <c r="D38" s="169"/>
      <c r="E38" s="168"/>
      <c r="F38" s="168"/>
      <c r="G38" s="168"/>
      <c r="H38" s="168"/>
      <c r="I38" s="171"/>
    </row>
    <row r="39" spans="1:8" s="172" customFormat="1" ht="21.75" customHeight="1">
      <c r="A39" s="535"/>
      <c r="B39" s="535"/>
      <c r="C39" s="535"/>
      <c r="D39" s="535"/>
      <c r="E39" s="168"/>
      <c r="F39" s="168"/>
      <c r="G39" s="168"/>
      <c r="H39" s="168"/>
    </row>
    <row r="40" spans="1:17" s="172" customFormat="1" ht="32.25" customHeight="1">
      <c r="A40" s="531"/>
      <c r="B40" s="490"/>
      <c r="C40" s="490"/>
      <c r="D40" s="531"/>
      <c r="E40" s="490"/>
      <c r="F40" s="531"/>
      <c r="G40" s="490"/>
      <c r="H40" s="531"/>
      <c r="Q40" s="171"/>
    </row>
    <row r="41" spans="1:17" s="172" customFormat="1" ht="17.25" customHeight="1">
      <c r="A41" s="490"/>
      <c r="B41" s="490"/>
      <c r="C41" s="490"/>
      <c r="D41" s="173"/>
      <c r="E41" s="173"/>
      <c r="F41" s="490"/>
      <c r="G41" s="490"/>
      <c r="H41" s="490"/>
      <c r="Q41" s="171"/>
    </row>
    <row r="42" spans="1:17" s="172" customFormat="1" ht="33" customHeight="1">
      <c r="A42" s="534"/>
      <c r="B42" s="534"/>
      <c r="C42" s="534"/>
      <c r="D42" s="164"/>
      <c r="E42" s="164"/>
      <c r="F42" s="534"/>
      <c r="G42" s="534"/>
      <c r="H42" s="164"/>
      <c r="Q42" s="171"/>
    </row>
    <row r="43" spans="1:17" s="172" customFormat="1" ht="33" customHeight="1">
      <c r="A43" s="174"/>
      <c r="B43" s="175"/>
      <c r="C43" s="175"/>
      <c r="D43" s="176"/>
      <c r="E43" s="177"/>
      <c r="F43" s="178"/>
      <c r="G43" s="179"/>
      <c r="H43" s="178"/>
      <c r="Q43" s="171"/>
    </row>
    <row r="44" spans="1:17" s="172" customFormat="1" ht="60.75" customHeight="1">
      <c r="A44" s="530"/>
      <c r="B44" s="493"/>
      <c r="C44" s="493"/>
      <c r="D44" s="531"/>
      <c r="E44" s="173"/>
      <c r="F44" s="525"/>
      <c r="G44" s="491"/>
      <c r="H44" s="178"/>
      <c r="Q44" s="171"/>
    </row>
    <row r="45" spans="1:17" s="172" customFormat="1" ht="31.5" customHeight="1">
      <c r="A45" s="527"/>
      <c r="B45" s="527"/>
      <c r="C45" s="527"/>
      <c r="D45" s="532"/>
      <c r="E45" s="181"/>
      <c r="F45" s="491"/>
      <c r="G45" s="491"/>
      <c r="H45" s="178"/>
      <c r="Q45" s="171"/>
    </row>
    <row r="46" spans="1:8" s="172" customFormat="1" ht="43.5" customHeight="1">
      <c r="A46" s="533"/>
      <c r="B46" s="493"/>
      <c r="C46" s="493"/>
      <c r="D46" s="532"/>
      <c r="E46" s="181"/>
      <c r="F46" s="491"/>
      <c r="G46" s="491"/>
      <c r="H46" s="178"/>
    </row>
    <row r="47" spans="1:8" s="172" customFormat="1" ht="30.75" customHeight="1">
      <c r="A47" s="527"/>
      <c r="B47" s="493"/>
      <c r="C47" s="493"/>
      <c r="D47" s="182"/>
      <c r="E47" s="164"/>
      <c r="F47" s="525"/>
      <c r="G47" s="525"/>
      <c r="H47" s="178"/>
    </row>
    <row r="48" spans="1:8" s="172" customFormat="1" ht="30.75" customHeight="1">
      <c r="A48" s="529"/>
      <c r="B48" s="499"/>
      <c r="C48" s="499"/>
      <c r="D48" s="500"/>
      <c r="E48" s="500"/>
      <c r="F48" s="500"/>
      <c r="G48" s="500"/>
      <c r="H48" s="500"/>
    </row>
    <row r="49" spans="1:8" s="172" customFormat="1" ht="12" customHeight="1">
      <c r="A49" s="530"/>
      <c r="B49" s="493"/>
      <c r="C49" s="493"/>
      <c r="D49" s="531"/>
      <c r="E49" s="164"/>
      <c r="F49" s="525"/>
      <c r="G49" s="525"/>
      <c r="H49" s="178"/>
    </row>
    <row r="50" spans="1:8" s="172" customFormat="1" ht="12" customHeight="1">
      <c r="A50" s="527"/>
      <c r="B50" s="527"/>
      <c r="C50" s="527"/>
      <c r="D50" s="532"/>
      <c r="E50" s="164"/>
      <c r="F50" s="491"/>
      <c r="G50" s="491"/>
      <c r="H50" s="178"/>
    </row>
    <row r="51" spans="1:8" s="183" customFormat="1" ht="15.75">
      <c r="A51" s="533"/>
      <c r="B51" s="493"/>
      <c r="C51" s="493"/>
      <c r="D51" s="532"/>
      <c r="E51" s="164"/>
      <c r="F51" s="491"/>
      <c r="G51" s="491"/>
      <c r="H51" s="178"/>
    </row>
    <row r="52" spans="1:8" ht="15.75">
      <c r="A52" s="527"/>
      <c r="B52" s="493"/>
      <c r="C52" s="493"/>
      <c r="D52" s="182"/>
      <c r="E52" s="164"/>
      <c r="F52" s="525"/>
      <c r="G52" s="525"/>
      <c r="H52" s="178"/>
    </row>
    <row r="53" spans="1:8" ht="15.75">
      <c r="A53" s="528"/>
      <c r="B53" s="500"/>
      <c r="C53" s="500"/>
      <c r="D53" s="180"/>
      <c r="E53" s="173"/>
      <c r="F53" s="525"/>
      <c r="G53" s="525"/>
      <c r="H53" s="178"/>
    </row>
    <row r="54" spans="1:8" ht="15.75">
      <c r="A54" s="529"/>
      <c r="B54" s="498"/>
      <c r="C54" s="498"/>
      <c r="D54" s="180"/>
      <c r="E54" s="181"/>
      <c r="F54" s="525"/>
      <c r="G54" s="525"/>
      <c r="H54" s="178"/>
    </row>
    <row r="55" spans="1:8" ht="15">
      <c r="A55" s="524"/>
      <c r="B55" s="493"/>
      <c r="C55" s="493"/>
      <c r="D55" s="164"/>
      <c r="E55" s="164"/>
      <c r="F55" s="525"/>
      <c r="G55" s="525"/>
      <c r="H55" s="178"/>
    </row>
    <row r="56" spans="1:8" ht="15.75">
      <c r="A56" s="177"/>
      <c r="B56" s="176"/>
      <c r="C56" s="176"/>
      <c r="D56" s="164"/>
      <c r="E56" s="164"/>
      <c r="F56" s="184"/>
      <c r="G56" s="184"/>
      <c r="H56" s="184"/>
    </row>
    <row r="57" spans="1:8" ht="15.75">
      <c r="A57" s="177"/>
      <c r="B57" s="176"/>
      <c r="C57" s="176"/>
      <c r="D57" s="164"/>
      <c r="E57" s="164"/>
      <c r="F57" s="184"/>
      <c r="G57" s="184"/>
      <c r="H57" s="184"/>
    </row>
    <row r="58" spans="1:8" ht="15">
      <c r="A58" s="185"/>
      <c r="B58" s="185"/>
      <c r="C58" s="185"/>
      <c r="D58" s="185"/>
      <c r="E58" s="185"/>
      <c r="F58" s="185"/>
      <c r="G58" s="185"/>
      <c r="H58" s="185"/>
    </row>
  </sheetData>
  <sheetProtection/>
  <mergeCells count="72">
    <mergeCell ref="A1:H1"/>
    <mergeCell ref="A2:I2"/>
    <mergeCell ref="A4:C5"/>
    <mergeCell ref="D4:E4"/>
    <mergeCell ref="F4:G5"/>
    <mergeCell ref="H4:H5"/>
    <mergeCell ref="I4:I5"/>
    <mergeCell ref="A6:C6"/>
    <mergeCell ref="F6:G6"/>
    <mergeCell ref="A7:I7"/>
    <mergeCell ref="A8:I8"/>
    <mergeCell ref="A9:C9"/>
    <mergeCell ref="F9:G9"/>
    <mergeCell ref="I9:I12"/>
    <mergeCell ref="A10:C10"/>
    <mergeCell ref="F10:G10"/>
    <mergeCell ref="A11:C11"/>
    <mergeCell ref="F11:G11"/>
    <mergeCell ref="A12:C12"/>
    <mergeCell ref="F12:G12"/>
    <mergeCell ref="A14:I14"/>
    <mergeCell ref="A16:C17"/>
    <mergeCell ref="D16:E16"/>
    <mergeCell ref="F16:G17"/>
    <mergeCell ref="H16:H17"/>
    <mergeCell ref="I16:I17"/>
    <mergeCell ref="A18:C18"/>
    <mergeCell ref="F18:G18"/>
    <mergeCell ref="A19:I19"/>
    <mergeCell ref="A20:I20"/>
    <mergeCell ref="A21:C21"/>
    <mergeCell ref="F21:G21"/>
    <mergeCell ref="I21:I24"/>
    <mergeCell ref="A22:C22"/>
    <mergeCell ref="F22:G22"/>
    <mergeCell ref="A23:C23"/>
    <mergeCell ref="F23:G23"/>
    <mergeCell ref="A24:C24"/>
    <mergeCell ref="F24:G24"/>
    <mergeCell ref="A26:H26"/>
    <mergeCell ref="A33:D33"/>
    <mergeCell ref="A35:D35"/>
    <mergeCell ref="A37:D37"/>
    <mergeCell ref="A39:D39"/>
    <mergeCell ref="A40:C41"/>
    <mergeCell ref="D40:E40"/>
    <mergeCell ref="F40:G41"/>
    <mergeCell ref="H40:H41"/>
    <mergeCell ref="A42:C42"/>
    <mergeCell ref="F42:G42"/>
    <mergeCell ref="A44:C44"/>
    <mergeCell ref="D44:D46"/>
    <mergeCell ref="F44:G46"/>
    <mergeCell ref="A45:C45"/>
    <mergeCell ref="A46:C46"/>
    <mergeCell ref="F47:G47"/>
    <mergeCell ref="A48:H48"/>
    <mergeCell ref="A49:C49"/>
    <mergeCell ref="D49:D51"/>
    <mergeCell ref="F49:G51"/>
    <mergeCell ref="A50:C50"/>
    <mergeCell ref="A51:C51"/>
    <mergeCell ref="A55:C55"/>
    <mergeCell ref="F55:G55"/>
    <mergeCell ref="G3:I3"/>
    <mergeCell ref="A52:C52"/>
    <mergeCell ref="F52:G52"/>
    <mergeCell ref="A53:C53"/>
    <mergeCell ref="F53:G53"/>
    <mergeCell ref="A54:C54"/>
    <mergeCell ref="F54:G54"/>
    <mergeCell ref="A47:C4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3:H21"/>
  <sheetViews>
    <sheetView view="pageBreakPreview" zoomScaleSheetLayoutView="100" zoomScalePageLayoutView="0" workbookViewId="0" topLeftCell="A1">
      <selection activeCell="H24" sqref="H24"/>
    </sheetView>
  </sheetViews>
  <sheetFormatPr defaultColWidth="8.8515625" defaultRowHeight="15"/>
  <cols>
    <col min="1" max="1" width="41.7109375" style="1" customWidth="1"/>
    <col min="2" max="2" width="8.28125" style="1" customWidth="1"/>
    <col min="3" max="3" width="12.57421875" style="1" customWidth="1"/>
    <col min="4" max="4" width="12.140625" style="1" customWidth="1"/>
    <col min="5" max="5" width="10.7109375" style="1" customWidth="1"/>
    <col min="6" max="6" width="10.8515625" style="1" customWidth="1"/>
    <col min="7" max="16384" width="8.8515625" style="1" customWidth="1"/>
  </cols>
  <sheetData>
    <row r="3" spans="1:6" ht="14.25" customHeight="1">
      <c r="A3" s="344" t="s">
        <v>35</v>
      </c>
      <c r="B3" s="345"/>
      <c r="C3" s="345"/>
      <c r="D3" s="345"/>
      <c r="E3" s="345"/>
      <c r="F3" s="345"/>
    </row>
    <row r="4" spans="1:3" ht="12.75">
      <c r="A4" s="14"/>
      <c r="B4" s="14"/>
      <c r="C4" s="14"/>
    </row>
    <row r="5" spans="4:6" ht="12.75">
      <c r="D5" s="90" t="s">
        <v>72</v>
      </c>
      <c r="F5" s="2"/>
    </row>
    <row r="6" spans="1:6" ht="12.75" customHeight="1">
      <c r="A6" s="22"/>
      <c r="B6" s="23" t="s">
        <v>24</v>
      </c>
      <c r="C6" s="24"/>
      <c r="D6" s="346" t="s">
        <v>32</v>
      </c>
      <c r="E6" s="349" t="s">
        <v>33</v>
      </c>
      <c r="F6" s="352" t="s">
        <v>21</v>
      </c>
    </row>
    <row r="7" spans="1:6" ht="12.75" customHeight="1">
      <c r="A7" s="26" t="s">
        <v>20</v>
      </c>
      <c r="B7" s="27" t="s">
        <v>19</v>
      </c>
      <c r="C7" s="28"/>
      <c r="D7" s="347"/>
      <c r="E7" s="350"/>
      <c r="F7" s="347"/>
    </row>
    <row r="8" spans="1:6" ht="12.75" customHeight="1">
      <c r="A8" s="26"/>
      <c r="B8" s="346" t="s">
        <v>65</v>
      </c>
      <c r="C8" s="346" t="s">
        <v>15</v>
      </c>
      <c r="D8" s="347"/>
      <c r="E8" s="350"/>
      <c r="F8" s="347"/>
    </row>
    <row r="9" spans="1:6" ht="12.75" customHeight="1">
      <c r="A9" s="26"/>
      <c r="B9" s="347"/>
      <c r="C9" s="347"/>
      <c r="D9" s="347"/>
      <c r="E9" s="350"/>
      <c r="F9" s="347"/>
    </row>
    <row r="10" spans="1:6" ht="12.75" customHeight="1">
      <c r="A10" s="26"/>
      <c r="B10" s="347"/>
      <c r="C10" s="347"/>
      <c r="D10" s="347"/>
      <c r="E10" s="350"/>
      <c r="F10" s="347"/>
    </row>
    <row r="11" spans="1:6" ht="12.75" customHeight="1">
      <c r="A11" s="86"/>
      <c r="B11" s="348"/>
      <c r="C11" s="348"/>
      <c r="D11" s="348"/>
      <c r="E11" s="351"/>
      <c r="F11" s="348"/>
    </row>
    <row r="12" spans="1:6" ht="12.75">
      <c r="A12" s="87">
        <v>1</v>
      </c>
      <c r="B12" s="87">
        <v>2</v>
      </c>
      <c r="C12" s="87">
        <v>3</v>
      </c>
      <c r="D12" s="87">
        <v>4</v>
      </c>
      <c r="E12" s="87">
        <v>5</v>
      </c>
      <c r="F12" s="52">
        <v>6</v>
      </c>
    </row>
    <row r="13" spans="1:6" ht="12.75" customHeight="1">
      <c r="A13" s="4" t="s">
        <v>28</v>
      </c>
      <c r="B13" s="20"/>
      <c r="C13" s="83"/>
      <c r="D13" s="355" t="s">
        <v>83</v>
      </c>
      <c r="E13" s="84"/>
      <c r="F13" s="358" t="s">
        <v>84</v>
      </c>
    </row>
    <row r="14" spans="1:7" ht="57" customHeight="1">
      <c r="A14" s="80" t="s">
        <v>63</v>
      </c>
      <c r="B14" s="361" t="s">
        <v>38</v>
      </c>
      <c r="C14" s="83">
        <v>7.319</v>
      </c>
      <c r="D14" s="356"/>
      <c r="E14" s="88">
        <v>552.15</v>
      </c>
      <c r="F14" s="359"/>
      <c r="G14" s="1">
        <f>C14*75.44</f>
        <v>552.14536</v>
      </c>
    </row>
    <row r="15" spans="1:7" ht="117" customHeight="1">
      <c r="A15" s="81" t="s">
        <v>37</v>
      </c>
      <c r="B15" s="362"/>
      <c r="C15" s="85">
        <v>7.014</v>
      </c>
      <c r="D15" s="356"/>
      <c r="E15" s="113">
        <v>529.14</v>
      </c>
      <c r="F15" s="359"/>
      <c r="G15" s="1">
        <f>C15*75.44</f>
        <v>529.13616</v>
      </c>
    </row>
    <row r="16" spans="1:7" ht="93.75" customHeight="1">
      <c r="A16" s="80" t="s">
        <v>39</v>
      </c>
      <c r="B16" s="363"/>
      <c r="C16" s="85">
        <v>3.178</v>
      </c>
      <c r="D16" s="356"/>
      <c r="E16" s="89">
        <v>239.75</v>
      </c>
      <c r="F16" s="359"/>
      <c r="G16" s="1">
        <f>C16*75.44</f>
        <v>239.74831999999998</v>
      </c>
    </row>
    <row r="17" spans="1:6" ht="84" customHeight="1">
      <c r="A17" s="80" t="s">
        <v>64</v>
      </c>
      <c r="B17" s="19" t="s">
        <v>62</v>
      </c>
      <c r="C17" s="82" t="s">
        <v>29</v>
      </c>
      <c r="D17" s="357"/>
      <c r="E17" s="88"/>
      <c r="F17" s="360"/>
    </row>
    <row r="20" spans="1:8" ht="45" customHeight="1">
      <c r="A20" s="353" t="s">
        <v>88</v>
      </c>
      <c r="B20" s="354"/>
      <c r="C20" s="354"/>
      <c r="D20" s="354"/>
      <c r="E20" s="354"/>
      <c r="F20" s="354"/>
      <c r="G20" s="1">
        <v>221.96</v>
      </c>
      <c r="H20" s="1" t="s">
        <v>81</v>
      </c>
    </row>
    <row r="21" spans="1:8" ht="12.75">
      <c r="A21" s="13"/>
      <c r="B21" s="12"/>
      <c r="C21" s="11"/>
      <c r="D21" s="11"/>
      <c r="E21" s="11"/>
      <c r="F21" s="7"/>
      <c r="G21" s="17">
        <f>G20*1.18</f>
        <v>261.9128</v>
      </c>
      <c r="H21" s="1" t="s">
        <v>82</v>
      </c>
    </row>
    <row r="22" ht="29.25" customHeight="1"/>
  </sheetData>
  <sheetProtection/>
  <mergeCells count="10">
    <mergeCell ref="A3:F3"/>
    <mergeCell ref="D6:D11"/>
    <mergeCell ref="E6:E11"/>
    <mergeCell ref="F6:F11"/>
    <mergeCell ref="A20:F20"/>
    <mergeCell ref="D13:D17"/>
    <mergeCell ref="F13:F17"/>
    <mergeCell ref="B8:B11"/>
    <mergeCell ref="C8:C11"/>
    <mergeCell ref="B14:B1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J122"/>
  <sheetViews>
    <sheetView view="pageBreakPreview" zoomScaleSheetLayoutView="100" zoomScalePageLayoutView="0" workbookViewId="0" topLeftCell="A1">
      <selection activeCell="D7" sqref="D7"/>
    </sheetView>
  </sheetViews>
  <sheetFormatPr defaultColWidth="8.8515625" defaultRowHeight="15"/>
  <cols>
    <col min="1" max="1" width="42.7109375" style="1" customWidth="1"/>
    <col min="2" max="2" width="14.57421875" style="1" customWidth="1"/>
    <col min="3" max="3" width="13.7109375" style="1" customWidth="1"/>
    <col min="4" max="4" width="13.57421875" style="1" customWidth="1"/>
    <col min="5" max="5" width="10.421875" style="1" customWidth="1"/>
    <col min="6" max="6" width="12.8515625" style="1" customWidth="1"/>
    <col min="7" max="16384" width="8.8515625" style="1" customWidth="1"/>
  </cols>
  <sheetData>
    <row r="1" ht="12.75">
      <c r="E1" s="15"/>
    </row>
    <row r="2" ht="12.75">
      <c r="E2" s="15"/>
    </row>
    <row r="3" ht="12.75">
      <c r="E3" s="15"/>
    </row>
    <row r="4" spans="1:3" ht="21" customHeight="1">
      <c r="A4" s="79" t="s">
        <v>27</v>
      </c>
      <c r="B4" s="14"/>
      <c r="C4" s="14"/>
    </row>
    <row r="5" spans="1:3" ht="15">
      <c r="A5" s="79"/>
      <c r="B5" s="14"/>
      <c r="C5" s="14"/>
    </row>
    <row r="6" spans="1:3" ht="9" customHeight="1">
      <c r="A6" s="14"/>
      <c r="B6" s="14"/>
      <c r="C6" s="14"/>
    </row>
    <row r="7" spans="4:6" ht="21" customHeight="1">
      <c r="D7" s="2" t="s">
        <v>72</v>
      </c>
      <c r="F7" s="2"/>
    </row>
    <row r="8" spans="1:6" ht="27.75" customHeight="1">
      <c r="A8" s="422" t="s">
        <v>20</v>
      </c>
      <c r="B8" s="23" t="s">
        <v>85</v>
      </c>
      <c r="C8" s="24"/>
      <c r="D8" s="381" t="s">
        <v>86</v>
      </c>
      <c r="E8" s="381" t="s">
        <v>87</v>
      </c>
      <c r="F8" s="383" t="s">
        <v>21</v>
      </c>
    </row>
    <row r="9" spans="1:6" ht="39" customHeight="1">
      <c r="A9" s="370"/>
      <c r="B9" s="112" t="s">
        <v>65</v>
      </c>
      <c r="C9" s="29" t="s">
        <v>15</v>
      </c>
      <c r="D9" s="382"/>
      <c r="E9" s="382"/>
      <c r="F9" s="370"/>
    </row>
    <row r="10" spans="1:6" ht="13.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</row>
    <row r="11" spans="1:10" ht="30" customHeight="1">
      <c r="A11" s="420" t="s">
        <v>8</v>
      </c>
      <c r="B11" s="421"/>
      <c r="C11" s="421"/>
      <c r="D11" s="421"/>
      <c r="E11" s="421"/>
      <c r="F11" s="367"/>
      <c r="J11" s="103"/>
    </row>
    <row r="12" spans="1:10" ht="30" customHeight="1">
      <c r="A12" s="365" t="s">
        <v>7</v>
      </c>
      <c r="B12" s="395"/>
      <c r="C12" s="395"/>
      <c r="D12" s="395"/>
      <c r="E12" s="396"/>
      <c r="F12" s="406" t="s">
        <v>73</v>
      </c>
      <c r="J12" s="104"/>
    </row>
    <row r="13" spans="1:10" ht="36" customHeight="1">
      <c r="A13" s="36" t="s">
        <v>36</v>
      </c>
      <c r="B13" s="37"/>
      <c r="C13" s="59">
        <v>3.901</v>
      </c>
      <c r="D13" s="409">
        <v>68.62</v>
      </c>
      <c r="E13" s="60">
        <v>267.69</v>
      </c>
      <c r="F13" s="407"/>
      <c r="G13" s="1">
        <f>C13*D13</f>
        <v>267.68662</v>
      </c>
      <c r="J13" s="105"/>
    </row>
    <row r="14" spans="1:10" ht="75" customHeight="1">
      <c r="A14" s="36" t="s">
        <v>37</v>
      </c>
      <c r="B14" s="48" t="s">
        <v>38</v>
      </c>
      <c r="C14" s="59">
        <v>7.014</v>
      </c>
      <c r="D14" s="414"/>
      <c r="E14" s="60">
        <v>481.3</v>
      </c>
      <c r="F14" s="407"/>
      <c r="G14" s="1">
        <f>C14*D13</f>
        <v>481.30068000000006</v>
      </c>
      <c r="J14" s="105"/>
    </row>
    <row r="15" spans="1:10" ht="67.5" customHeight="1">
      <c r="A15" s="36" t="s">
        <v>39</v>
      </c>
      <c r="B15" s="49"/>
      <c r="C15" s="61">
        <v>3.178</v>
      </c>
      <c r="D15" s="410"/>
      <c r="E15" s="61">
        <v>218.07</v>
      </c>
      <c r="F15" s="407"/>
      <c r="G15" s="1">
        <f>C15*D13</f>
        <v>218.07436</v>
      </c>
      <c r="J15" s="105"/>
    </row>
    <row r="16" spans="1:10" ht="78.75" customHeight="1">
      <c r="A16" s="38" t="s">
        <v>40</v>
      </c>
      <c r="B16" s="50" t="s">
        <v>42</v>
      </c>
      <c r="C16" s="65">
        <v>0.027</v>
      </c>
      <c r="D16" s="70">
        <v>68.62</v>
      </c>
      <c r="E16" s="62">
        <v>1.85</v>
      </c>
      <c r="F16" s="407"/>
      <c r="G16" s="1">
        <f>C16*D16</f>
        <v>1.85274</v>
      </c>
      <c r="J16" s="105"/>
    </row>
    <row r="17" spans="1:10" ht="30" customHeight="1">
      <c r="A17" s="39" t="s">
        <v>41</v>
      </c>
      <c r="B17" s="51" t="s">
        <v>1</v>
      </c>
      <c r="C17" s="40" t="s">
        <v>0</v>
      </c>
      <c r="D17" s="63">
        <v>68.62</v>
      </c>
      <c r="E17" s="63"/>
      <c r="F17" s="407"/>
      <c r="J17" s="105"/>
    </row>
    <row r="18" spans="1:10" ht="30" customHeight="1">
      <c r="A18" s="371" t="s">
        <v>6</v>
      </c>
      <c r="B18" s="415"/>
      <c r="C18" s="415"/>
      <c r="D18" s="415"/>
      <c r="E18" s="416"/>
      <c r="F18" s="407"/>
      <c r="J18" s="105"/>
    </row>
    <row r="19" spans="1:10" ht="36" customHeight="1">
      <c r="A19" s="36" t="s">
        <v>43</v>
      </c>
      <c r="B19" s="417" t="s">
        <v>38</v>
      </c>
      <c r="C19" s="59">
        <v>7.319</v>
      </c>
      <c r="D19" s="411">
        <v>44.83</v>
      </c>
      <c r="E19" s="60">
        <v>328.11</v>
      </c>
      <c r="F19" s="407"/>
      <c r="G19" s="17">
        <f>C19*D19</f>
        <v>328.11077</v>
      </c>
      <c r="J19" s="105"/>
    </row>
    <row r="20" spans="1:10" ht="80.25" customHeight="1">
      <c r="A20" s="41" t="s">
        <v>44</v>
      </c>
      <c r="B20" s="418"/>
      <c r="C20" s="59">
        <v>7.014</v>
      </c>
      <c r="D20" s="413"/>
      <c r="E20" s="60">
        <v>314.44</v>
      </c>
      <c r="F20" s="407"/>
      <c r="G20" s="1">
        <f>C20*D19</f>
        <v>314.43762</v>
      </c>
      <c r="J20" s="105"/>
    </row>
    <row r="21" spans="1:10" ht="72" customHeight="1">
      <c r="A21" s="36" t="s">
        <v>45</v>
      </c>
      <c r="B21" s="419"/>
      <c r="C21" s="61">
        <v>3.178</v>
      </c>
      <c r="D21" s="412"/>
      <c r="E21" s="69">
        <v>142.47</v>
      </c>
      <c r="F21" s="407"/>
      <c r="G21" s="1">
        <f>C21*D19</f>
        <v>142.46974</v>
      </c>
      <c r="J21" s="105"/>
    </row>
    <row r="22" spans="1:10" ht="30" customHeight="1">
      <c r="A22" s="39" t="s">
        <v>46</v>
      </c>
      <c r="B22" s="52" t="s">
        <v>1</v>
      </c>
      <c r="C22" s="35" t="s">
        <v>0</v>
      </c>
      <c r="D22" s="59">
        <v>44.83</v>
      </c>
      <c r="E22" s="35"/>
      <c r="F22" s="408"/>
      <c r="J22" s="105"/>
    </row>
    <row r="23" spans="1:10" ht="30" customHeight="1">
      <c r="A23" s="365" t="s">
        <v>26</v>
      </c>
      <c r="B23" s="395"/>
      <c r="C23" s="395"/>
      <c r="D23" s="395"/>
      <c r="E23" s="396"/>
      <c r="F23" s="406" t="s">
        <v>74</v>
      </c>
      <c r="J23" s="103"/>
    </row>
    <row r="24" spans="1:10" ht="24" customHeight="1">
      <c r="A24" s="397" t="s">
        <v>47</v>
      </c>
      <c r="B24" s="393" t="s">
        <v>48</v>
      </c>
      <c r="C24" s="71">
        <v>0.032004</v>
      </c>
      <c r="D24" s="411">
        <v>1371.54</v>
      </c>
      <c r="E24" s="409">
        <v>43.89</v>
      </c>
      <c r="F24" s="407"/>
      <c r="J24" s="103"/>
    </row>
    <row r="25" spans="1:10" ht="87" customHeight="1">
      <c r="A25" s="398"/>
      <c r="B25" s="394"/>
      <c r="C25" s="18" t="s">
        <v>49</v>
      </c>
      <c r="D25" s="412"/>
      <c r="E25" s="410"/>
      <c r="F25" s="407"/>
      <c r="G25" s="1">
        <f>C24*D24</f>
        <v>43.894766159999996</v>
      </c>
      <c r="J25" s="103"/>
    </row>
    <row r="26" spans="1:10" ht="58.5" customHeight="1">
      <c r="A26" s="38" t="s">
        <v>50</v>
      </c>
      <c r="B26" s="50" t="s">
        <v>48</v>
      </c>
      <c r="C26" s="72">
        <v>0.0249</v>
      </c>
      <c r="D26" s="75">
        <v>1371.54</v>
      </c>
      <c r="E26" s="66">
        <v>34.15</v>
      </c>
      <c r="F26" s="407"/>
      <c r="G26" s="1">
        <f>C26*D26</f>
        <v>34.151346</v>
      </c>
      <c r="J26" s="103"/>
    </row>
    <row r="27" spans="1:10" ht="44.25" customHeight="1">
      <c r="A27" s="38" t="s">
        <v>51</v>
      </c>
      <c r="B27" s="50" t="s">
        <v>48</v>
      </c>
      <c r="C27" s="72">
        <v>0.0212</v>
      </c>
      <c r="D27" s="75">
        <v>1371.54</v>
      </c>
      <c r="E27" s="67">
        <v>29.08</v>
      </c>
      <c r="F27" s="408"/>
      <c r="G27" s="1">
        <f>C27*D27</f>
        <v>29.076648</v>
      </c>
      <c r="J27" s="103"/>
    </row>
    <row r="28" spans="1:10" ht="47.25" customHeight="1">
      <c r="A28" s="38" t="s">
        <v>52</v>
      </c>
      <c r="B28" s="50" t="s">
        <v>48</v>
      </c>
      <c r="C28" s="73">
        <v>0.0209</v>
      </c>
      <c r="D28" s="75">
        <v>1371.54</v>
      </c>
      <c r="E28" s="67">
        <v>28.67</v>
      </c>
      <c r="F28" s="45"/>
      <c r="G28" s="1">
        <f>C28*D28</f>
        <v>28.665186</v>
      </c>
      <c r="J28" s="103"/>
    </row>
    <row r="29" spans="1:10" ht="23.25" customHeight="1">
      <c r="A29" s="397" t="s">
        <v>53</v>
      </c>
      <c r="B29" s="393" t="s">
        <v>48</v>
      </c>
      <c r="C29" s="74">
        <v>0.032013</v>
      </c>
      <c r="D29" s="399">
        <v>1371.54</v>
      </c>
      <c r="E29" s="401">
        <v>43.91</v>
      </c>
      <c r="F29" s="46"/>
      <c r="J29" s="103"/>
    </row>
    <row r="30" spans="1:10" ht="69" customHeight="1">
      <c r="A30" s="398"/>
      <c r="B30" s="394"/>
      <c r="C30" s="18" t="s">
        <v>54</v>
      </c>
      <c r="D30" s="400"/>
      <c r="E30" s="402"/>
      <c r="F30" s="46"/>
      <c r="G30" s="1">
        <f>C29*D29</f>
        <v>43.90711002</v>
      </c>
      <c r="J30" s="103"/>
    </row>
    <row r="31" spans="1:7" ht="29.25" customHeight="1">
      <c r="A31" s="38" t="s">
        <v>55</v>
      </c>
      <c r="B31" s="50" t="s">
        <v>48</v>
      </c>
      <c r="C31" s="76">
        <v>0.0181</v>
      </c>
      <c r="D31" s="75">
        <v>1371.54</v>
      </c>
      <c r="E31" s="68">
        <v>24.82</v>
      </c>
      <c r="F31" s="46"/>
      <c r="G31" s="1">
        <f>C31*D31</f>
        <v>24.824874</v>
      </c>
    </row>
    <row r="32" spans="1:7" ht="28.5" customHeight="1">
      <c r="A32" s="38" t="s">
        <v>56</v>
      </c>
      <c r="B32" s="50" t="s">
        <v>48</v>
      </c>
      <c r="C32" s="76">
        <v>0.0287</v>
      </c>
      <c r="D32" s="75">
        <v>1371.54</v>
      </c>
      <c r="E32" s="68">
        <v>39.36</v>
      </c>
      <c r="F32" s="46"/>
      <c r="G32" s="1">
        <f>C32*D32</f>
        <v>39.363198</v>
      </c>
    </row>
    <row r="33" spans="1:6" ht="33" customHeight="1">
      <c r="A33" s="39" t="s">
        <v>57</v>
      </c>
      <c r="B33" s="53" t="s">
        <v>58</v>
      </c>
      <c r="C33" s="42" t="s">
        <v>0</v>
      </c>
      <c r="D33" s="75">
        <v>1371.54</v>
      </c>
      <c r="E33" s="68"/>
      <c r="F33" s="64"/>
    </row>
    <row r="34" spans="1:7" ht="33" customHeight="1">
      <c r="A34" s="403" t="s">
        <v>25</v>
      </c>
      <c r="B34" s="404"/>
      <c r="C34" s="404"/>
      <c r="D34" s="404"/>
      <c r="E34" s="405"/>
      <c r="F34" s="406" t="s">
        <v>80</v>
      </c>
      <c r="G34" s="106"/>
    </row>
    <row r="35" spans="1:7" ht="36" customHeight="1">
      <c r="A35" s="39" t="s">
        <v>59</v>
      </c>
      <c r="B35" s="54" t="s">
        <v>38</v>
      </c>
      <c r="C35" s="77">
        <v>3.418</v>
      </c>
      <c r="D35" s="59">
        <v>140.62</v>
      </c>
      <c r="E35" s="57">
        <v>480.64</v>
      </c>
      <c r="F35" s="407"/>
      <c r="G35" s="1">
        <f>C35*D35</f>
        <v>480.63916000000006</v>
      </c>
    </row>
    <row r="36" spans="1:7" ht="76.5" customHeight="1">
      <c r="A36" s="38" t="s">
        <v>60</v>
      </c>
      <c r="B36" s="50" t="s">
        <v>42</v>
      </c>
      <c r="C36" s="78">
        <v>0.027</v>
      </c>
      <c r="D36" s="78">
        <v>140.62</v>
      </c>
      <c r="E36" s="58">
        <v>3.8</v>
      </c>
      <c r="F36" s="407"/>
      <c r="G36" s="1">
        <f>C36*D36</f>
        <v>3.7967400000000002</v>
      </c>
    </row>
    <row r="37" spans="1:6" ht="36.75" customHeight="1">
      <c r="A37" s="39" t="s">
        <v>61</v>
      </c>
      <c r="B37" s="55" t="s">
        <v>62</v>
      </c>
      <c r="C37" s="42" t="s">
        <v>0</v>
      </c>
      <c r="D37" s="75">
        <v>140.62</v>
      </c>
      <c r="E37" s="59"/>
      <c r="F37" s="408"/>
    </row>
    <row r="38" spans="1:7" ht="87.75" customHeight="1">
      <c r="A38" s="43" t="s">
        <v>30</v>
      </c>
      <c r="B38" s="56" t="s">
        <v>3</v>
      </c>
      <c r="C38" s="59">
        <v>0.188</v>
      </c>
      <c r="D38" s="59">
        <v>193.63</v>
      </c>
      <c r="E38" s="60">
        <v>36.4</v>
      </c>
      <c r="F38" s="47" t="s">
        <v>89</v>
      </c>
      <c r="G38" s="1">
        <f>C38*D38</f>
        <v>36.40244</v>
      </c>
    </row>
    <row r="39" spans="1:6" ht="26.25" customHeight="1">
      <c r="A39" s="107"/>
      <c r="B39" s="108"/>
      <c r="C39" s="109"/>
      <c r="D39" s="109"/>
      <c r="E39" s="110"/>
      <c r="F39" s="111"/>
    </row>
    <row r="40" spans="1:6" ht="13.5" customHeight="1">
      <c r="A40" s="10"/>
      <c r="B40" s="9"/>
      <c r="C40" s="8"/>
      <c r="D40" s="8"/>
      <c r="E40" s="16"/>
      <c r="F40" s="7"/>
    </row>
    <row r="41" spans="1:3" ht="20.25" customHeight="1">
      <c r="A41" s="79" t="s">
        <v>76</v>
      </c>
      <c r="B41" s="14"/>
      <c r="C41" s="14"/>
    </row>
    <row r="42" spans="1:3" ht="12.75">
      <c r="A42" s="14"/>
      <c r="B42" s="14"/>
      <c r="C42" s="14"/>
    </row>
    <row r="43" spans="4:6" ht="19.5" customHeight="1">
      <c r="D43" s="2" t="s">
        <v>75</v>
      </c>
      <c r="F43" s="2"/>
    </row>
    <row r="44" spans="1:6" ht="21" customHeight="1">
      <c r="A44" s="422" t="s">
        <v>20</v>
      </c>
      <c r="B44" s="23" t="s">
        <v>85</v>
      </c>
      <c r="C44" s="24"/>
      <c r="D44" s="381" t="s">
        <v>86</v>
      </c>
      <c r="E44" s="381" t="s">
        <v>87</v>
      </c>
      <c r="F44" s="383" t="s">
        <v>21</v>
      </c>
    </row>
    <row r="45" spans="1:6" ht="47.25" customHeight="1">
      <c r="A45" s="370"/>
      <c r="B45" s="112" t="s">
        <v>65</v>
      </c>
      <c r="C45" s="29" t="s">
        <v>15</v>
      </c>
      <c r="D45" s="382"/>
      <c r="E45" s="382"/>
      <c r="F45" s="370"/>
    </row>
    <row r="46" spans="1:6" ht="16.5" customHeight="1">
      <c r="A46" s="32">
        <v>1</v>
      </c>
      <c r="B46" s="21">
        <v>2</v>
      </c>
      <c r="C46" s="21">
        <v>3</v>
      </c>
      <c r="D46" s="32">
        <v>4</v>
      </c>
      <c r="E46" s="32">
        <v>5</v>
      </c>
      <c r="F46" s="32">
        <v>6</v>
      </c>
    </row>
    <row r="47" spans="1:6" ht="19.5" customHeight="1">
      <c r="A47" s="420" t="s">
        <v>8</v>
      </c>
      <c r="B47" s="421"/>
      <c r="C47" s="421"/>
      <c r="D47" s="421"/>
      <c r="E47" s="421"/>
      <c r="F47" s="367"/>
    </row>
    <row r="48" spans="1:6" ht="18" customHeight="1">
      <c r="A48" s="365" t="s">
        <v>7</v>
      </c>
      <c r="B48" s="395"/>
      <c r="C48" s="395"/>
      <c r="D48" s="395"/>
      <c r="E48" s="396"/>
      <c r="F48" s="406" t="s">
        <v>73</v>
      </c>
    </row>
    <row r="49" spans="1:7" ht="36.75" customHeight="1">
      <c r="A49" s="36" t="s">
        <v>36</v>
      </c>
      <c r="B49" s="37"/>
      <c r="C49" s="59">
        <v>3.901</v>
      </c>
      <c r="D49" s="409">
        <v>76.51</v>
      </c>
      <c r="E49" s="60">
        <v>298.47</v>
      </c>
      <c r="F49" s="407"/>
      <c r="G49" s="1">
        <f>C49*D49</f>
        <v>298.46551</v>
      </c>
    </row>
    <row r="50" spans="1:7" ht="69" customHeight="1">
      <c r="A50" s="36" t="s">
        <v>37</v>
      </c>
      <c r="B50" s="48" t="s">
        <v>38</v>
      </c>
      <c r="C50" s="59">
        <v>7.014</v>
      </c>
      <c r="D50" s="414"/>
      <c r="E50" s="60">
        <v>536.64</v>
      </c>
      <c r="F50" s="407"/>
      <c r="G50" s="1">
        <f>C50*D49</f>
        <v>536.6411400000001</v>
      </c>
    </row>
    <row r="51" spans="1:7" ht="58.5" customHeight="1">
      <c r="A51" s="36" t="s">
        <v>39</v>
      </c>
      <c r="B51" s="49"/>
      <c r="C51" s="61">
        <v>3.178</v>
      </c>
      <c r="D51" s="410"/>
      <c r="E51" s="61">
        <v>243.15</v>
      </c>
      <c r="F51" s="407"/>
      <c r="G51" s="1">
        <f>C51*D49</f>
        <v>243.14878000000002</v>
      </c>
    </row>
    <row r="52" spans="1:7" ht="63" customHeight="1">
      <c r="A52" s="38" t="s">
        <v>40</v>
      </c>
      <c r="B52" s="50" t="s">
        <v>42</v>
      </c>
      <c r="C52" s="65">
        <v>0.027</v>
      </c>
      <c r="D52" s="70">
        <v>76.51</v>
      </c>
      <c r="E52" s="62">
        <v>2.07</v>
      </c>
      <c r="F52" s="407"/>
      <c r="G52" s="1">
        <f>C52*D52</f>
        <v>2.06577</v>
      </c>
    </row>
    <row r="53" spans="1:6" ht="19.5" customHeight="1">
      <c r="A53" s="39" t="s">
        <v>41</v>
      </c>
      <c r="B53" s="51" t="s">
        <v>1</v>
      </c>
      <c r="C53" s="40" t="s">
        <v>0</v>
      </c>
      <c r="D53" s="63">
        <v>76.51</v>
      </c>
      <c r="E53" s="63"/>
      <c r="F53" s="407"/>
    </row>
    <row r="54" spans="1:6" ht="24.75" customHeight="1">
      <c r="A54" s="371" t="s">
        <v>6</v>
      </c>
      <c r="B54" s="415"/>
      <c r="C54" s="415"/>
      <c r="D54" s="415"/>
      <c r="E54" s="416"/>
      <c r="F54" s="407"/>
    </row>
    <row r="55" spans="1:7" ht="27" customHeight="1">
      <c r="A55" s="36" t="s">
        <v>43</v>
      </c>
      <c r="B55" s="417" t="s">
        <v>38</v>
      </c>
      <c r="C55" s="59">
        <v>7.319</v>
      </c>
      <c r="D55" s="411">
        <v>49.98</v>
      </c>
      <c r="E55" s="60">
        <v>365.8</v>
      </c>
      <c r="F55" s="407"/>
      <c r="G55" s="1">
        <f>C55*D55</f>
        <v>365.80361999999997</v>
      </c>
    </row>
    <row r="56" spans="1:7" ht="66" customHeight="1">
      <c r="A56" s="41" t="s">
        <v>44</v>
      </c>
      <c r="B56" s="418"/>
      <c r="C56" s="59">
        <v>7.014</v>
      </c>
      <c r="D56" s="413"/>
      <c r="E56" s="60">
        <v>350.56</v>
      </c>
      <c r="F56" s="407"/>
      <c r="G56" s="1">
        <f>C56*D55</f>
        <v>350.55971999999997</v>
      </c>
    </row>
    <row r="57" spans="1:7" ht="52.5" customHeight="1">
      <c r="A57" s="36" t="s">
        <v>45</v>
      </c>
      <c r="B57" s="419"/>
      <c r="C57" s="61">
        <v>3.178</v>
      </c>
      <c r="D57" s="412"/>
      <c r="E57" s="69">
        <v>158.84</v>
      </c>
      <c r="F57" s="407"/>
      <c r="G57" s="1">
        <f>C57*D55</f>
        <v>158.83643999999998</v>
      </c>
    </row>
    <row r="58" spans="1:6" ht="18.75" customHeight="1">
      <c r="A58" s="39" t="s">
        <v>46</v>
      </c>
      <c r="B58" s="52" t="s">
        <v>1</v>
      </c>
      <c r="C58" s="37" t="s">
        <v>0</v>
      </c>
      <c r="D58" s="59">
        <v>49.98</v>
      </c>
      <c r="E58" s="37"/>
      <c r="F58" s="408"/>
    </row>
    <row r="59" spans="1:6" ht="30" customHeight="1">
      <c r="A59" s="365" t="s">
        <v>26</v>
      </c>
      <c r="B59" s="395"/>
      <c r="C59" s="395"/>
      <c r="D59" s="395"/>
      <c r="E59" s="396"/>
      <c r="F59" s="406" t="s">
        <v>74</v>
      </c>
    </row>
    <row r="60" spans="1:6" ht="16.5" customHeight="1">
      <c r="A60" s="397" t="s">
        <v>47</v>
      </c>
      <c r="B60" s="393" t="s">
        <v>48</v>
      </c>
      <c r="C60" s="71">
        <v>0.032004</v>
      </c>
      <c r="D60" s="411">
        <v>1485.25</v>
      </c>
      <c r="E60" s="409">
        <v>47.53</v>
      </c>
      <c r="F60" s="407"/>
    </row>
    <row r="61" spans="1:7" ht="65.25" customHeight="1">
      <c r="A61" s="398"/>
      <c r="B61" s="394"/>
      <c r="C61" s="18" t="s">
        <v>49</v>
      </c>
      <c r="D61" s="412"/>
      <c r="E61" s="410"/>
      <c r="F61" s="407"/>
      <c r="G61" s="1">
        <f>C60*D60</f>
        <v>47.533941</v>
      </c>
    </row>
    <row r="62" spans="1:7" ht="27" customHeight="1">
      <c r="A62" s="38" t="s">
        <v>50</v>
      </c>
      <c r="B62" s="50" t="s">
        <v>48</v>
      </c>
      <c r="C62" s="72">
        <v>0.0249</v>
      </c>
      <c r="D62" s="75">
        <v>1485.25</v>
      </c>
      <c r="E62" s="66">
        <v>36.98</v>
      </c>
      <c r="F62" s="407"/>
      <c r="G62" s="1">
        <f>C62*D62</f>
        <v>36.982724999999995</v>
      </c>
    </row>
    <row r="63" spans="1:7" ht="27.75" customHeight="1">
      <c r="A63" s="38" t="s">
        <v>51</v>
      </c>
      <c r="B63" s="50" t="s">
        <v>48</v>
      </c>
      <c r="C63" s="72">
        <v>0.0212</v>
      </c>
      <c r="D63" s="75">
        <v>1485.25</v>
      </c>
      <c r="E63" s="67">
        <v>31.49</v>
      </c>
      <c r="F63" s="408"/>
      <c r="G63" s="1">
        <f>C63*D63</f>
        <v>31.4873</v>
      </c>
    </row>
    <row r="64" spans="1:7" ht="27" customHeight="1">
      <c r="A64" s="38" t="s">
        <v>52</v>
      </c>
      <c r="B64" s="50" t="s">
        <v>48</v>
      </c>
      <c r="C64" s="73">
        <v>0.0209</v>
      </c>
      <c r="D64" s="75">
        <v>1485.25</v>
      </c>
      <c r="E64" s="67">
        <v>31.04</v>
      </c>
      <c r="F64" s="45"/>
      <c r="G64" s="1">
        <f>C64*D64</f>
        <v>31.041724999999996</v>
      </c>
    </row>
    <row r="65" spans="1:6" ht="12.75" customHeight="1">
      <c r="A65" s="397" t="s">
        <v>53</v>
      </c>
      <c r="B65" s="393" t="s">
        <v>48</v>
      </c>
      <c r="C65" s="74">
        <v>0.032013</v>
      </c>
      <c r="D65" s="399">
        <v>1485.25</v>
      </c>
      <c r="E65" s="401">
        <v>47.55</v>
      </c>
      <c r="F65" s="46"/>
    </row>
    <row r="66" spans="1:7" ht="60">
      <c r="A66" s="398"/>
      <c r="B66" s="394"/>
      <c r="C66" s="18" t="s">
        <v>54</v>
      </c>
      <c r="D66" s="400"/>
      <c r="E66" s="402"/>
      <c r="F66" s="46"/>
      <c r="G66" s="1">
        <f>C65*D65</f>
        <v>47.54730825</v>
      </c>
    </row>
    <row r="67" spans="1:7" ht="24">
      <c r="A67" s="38" t="s">
        <v>55</v>
      </c>
      <c r="B67" s="50" t="s">
        <v>48</v>
      </c>
      <c r="C67" s="76">
        <v>0.0181</v>
      </c>
      <c r="D67" s="75">
        <v>1485.25</v>
      </c>
      <c r="E67" s="68">
        <v>26.88</v>
      </c>
      <c r="F67" s="46"/>
      <c r="G67" s="1">
        <f>C67*D67</f>
        <v>26.883025000000004</v>
      </c>
    </row>
    <row r="68" spans="1:7" ht="24">
      <c r="A68" s="38" t="s">
        <v>56</v>
      </c>
      <c r="B68" s="50" t="s">
        <v>48</v>
      </c>
      <c r="C68" s="76">
        <v>0.0287</v>
      </c>
      <c r="D68" s="75">
        <v>1485.25</v>
      </c>
      <c r="E68" s="68">
        <v>42.63</v>
      </c>
      <c r="F68" s="46"/>
      <c r="G68" s="1">
        <f>C68*D68</f>
        <v>42.626675</v>
      </c>
    </row>
    <row r="69" spans="1:6" ht="12.75">
      <c r="A69" s="39" t="s">
        <v>57</v>
      </c>
      <c r="B69" s="53" t="s">
        <v>58</v>
      </c>
      <c r="C69" s="42" t="s">
        <v>0</v>
      </c>
      <c r="D69" s="75">
        <v>1485.25</v>
      </c>
      <c r="E69" s="68"/>
      <c r="F69" s="64"/>
    </row>
    <row r="70" spans="1:6" ht="28.5" customHeight="1">
      <c r="A70" s="403" t="s">
        <v>25</v>
      </c>
      <c r="B70" s="404"/>
      <c r="C70" s="404"/>
      <c r="D70" s="404"/>
      <c r="E70" s="405"/>
      <c r="F70" s="406" t="s">
        <v>80</v>
      </c>
    </row>
    <row r="71" spans="1:7" ht="33" customHeight="1">
      <c r="A71" s="39" t="s">
        <v>59</v>
      </c>
      <c r="B71" s="54" t="s">
        <v>38</v>
      </c>
      <c r="C71" s="77">
        <v>3.418</v>
      </c>
      <c r="D71" s="59">
        <v>154.49</v>
      </c>
      <c r="E71" s="57">
        <v>528.05</v>
      </c>
      <c r="F71" s="407"/>
      <c r="G71" s="1">
        <f>C71*D71</f>
        <v>528.04682</v>
      </c>
    </row>
    <row r="72" spans="1:9" ht="71.25" customHeight="1">
      <c r="A72" s="38" t="s">
        <v>60</v>
      </c>
      <c r="B72" s="50" t="s">
        <v>42</v>
      </c>
      <c r="C72" s="78">
        <v>0.027</v>
      </c>
      <c r="D72" s="78">
        <v>154.49</v>
      </c>
      <c r="E72" s="58">
        <v>4.17</v>
      </c>
      <c r="F72" s="407"/>
      <c r="G72" s="1">
        <f>C72*D72</f>
        <v>4.17123</v>
      </c>
      <c r="I72" s="106"/>
    </row>
    <row r="73" spans="1:6" ht="32.25" customHeight="1">
      <c r="A73" s="39" t="s">
        <v>61</v>
      </c>
      <c r="B73" s="55" t="s">
        <v>62</v>
      </c>
      <c r="C73" s="42" t="s">
        <v>0</v>
      </c>
      <c r="D73" s="75">
        <v>154.49</v>
      </c>
      <c r="E73" s="59"/>
      <c r="F73" s="408"/>
    </row>
    <row r="74" spans="1:7" ht="101.25">
      <c r="A74" s="43" t="s">
        <v>30</v>
      </c>
      <c r="B74" s="56" t="s">
        <v>3</v>
      </c>
      <c r="C74" s="59">
        <v>0.188</v>
      </c>
      <c r="D74" s="59">
        <v>202.88</v>
      </c>
      <c r="E74" s="60">
        <v>38.14</v>
      </c>
      <c r="F74" s="47" t="s">
        <v>89</v>
      </c>
      <c r="G74" s="1">
        <f>C74*D74</f>
        <v>38.141439999999996</v>
      </c>
    </row>
    <row r="75" ht="9" customHeight="1"/>
    <row r="76" spans="1:6" ht="30" customHeight="1">
      <c r="A76" s="344" t="s">
        <v>77</v>
      </c>
      <c r="B76" s="364"/>
      <c r="C76" s="364"/>
      <c r="D76" s="364"/>
      <c r="E76" s="364"/>
      <c r="F76" s="364"/>
    </row>
    <row r="77" ht="9" customHeight="1"/>
    <row r="78" spans="4:6" ht="12.75">
      <c r="D78" s="2" t="s">
        <v>72</v>
      </c>
      <c r="F78" s="2"/>
    </row>
    <row r="79" spans="1:6" ht="23.25" customHeight="1">
      <c r="A79" s="422" t="s">
        <v>20</v>
      </c>
      <c r="B79" s="23" t="s">
        <v>85</v>
      </c>
      <c r="C79" s="24"/>
      <c r="D79" s="381" t="s">
        <v>86</v>
      </c>
      <c r="E79" s="381" t="s">
        <v>87</v>
      </c>
      <c r="F79" s="383" t="s">
        <v>21</v>
      </c>
    </row>
    <row r="80" spans="1:6" ht="47.25" customHeight="1">
      <c r="A80" s="370"/>
      <c r="B80" s="114" t="s">
        <v>65</v>
      </c>
      <c r="C80" s="21" t="s">
        <v>15</v>
      </c>
      <c r="D80" s="382"/>
      <c r="E80" s="382"/>
      <c r="F80" s="370"/>
    </row>
    <row r="81" spans="1:6" ht="12.75">
      <c r="A81" s="87">
        <v>1</v>
      </c>
      <c r="B81" s="87">
        <v>2</v>
      </c>
      <c r="C81" s="87">
        <v>3</v>
      </c>
      <c r="D81" s="87">
        <v>4</v>
      </c>
      <c r="E81" s="87">
        <v>5</v>
      </c>
      <c r="F81" s="87">
        <v>6</v>
      </c>
    </row>
    <row r="82" spans="1:6" ht="15" customHeight="1">
      <c r="A82" s="420" t="s">
        <v>8</v>
      </c>
      <c r="B82" s="366"/>
      <c r="C82" s="366"/>
      <c r="D82" s="366"/>
      <c r="E82" s="366"/>
      <c r="F82" s="367"/>
    </row>
    <row r="83" spans="1:6" ht="16.5" customHeight="1">
      <c r="A83" s="365" t="s">
        <v>7</v>
      </c>
      <c r="B83" s="366"/>
      <c r="C83" s="366"/>
      <c r="D83" s="366"/>
      <c r="E83" s="367"/>
      <c r="F83" s="368" t="s">
        <v>78</v>
      </c>
    </row>
    <row r="84" spans="1:6" ht="29.25" customHeight="1">
      <c r="A84" s="36" t="s">
        <v>36</v>
      </c>
      <c r="B84" s="37" t="s">
        <v>38</v>
      </c>
      <c r="C84" s="93">
        <v>3.901</v>
      </c>
      <c r="D84" s="94">
        <v>68.62</v>
      </c>
      <c r="E84" s="31">
        <v>267.69</v>
      </c>
      <c r="F84" s="369"/>
    </row>
    <row r="85" spans="1:6" ht="21" customHeight="1">
      <c r="A85" s="39" t="s">
        <v>66</v>
      </c>
      <c r="B85" s="37" t="s">
        <v>1</v>
      </c>
      <c r="C85" s="37" t="s">
        <v>0</v>
      </c>
      <c r="D85" s="95">
        <v>68.62</v>
      </c>
      <c r="E85" s="33"/>
      <c r="F85" s="369"/>
    </row>
    <row r="86" spans="1:6" ht="74.25" customHeight="1">
      <c r="A86" s="38" t="s">
        <v>67</v>
      </c>
      <c r="B86" s="50" t="s">
        <v>42</v>
      </c>
      <c r="C86" s="65">
        <v>0.027</v>
      </c>
      <c r="D86" s="70">
        <v>68.62</v>
      </c>
      <c r="E86" s="70">
        <v>1.85</v>
      </c>
      <c r="F86" s="369"/>
    </row>
    <row r="87" spans="1:6" ht="18" customHeight="1">
      <c r="A87" s="371" t="s">
        <v>6</v>
      </c>
      <c r="B87" s="372"/>
      <c r="C87" s="372"/>
      <c r="D87" s="372"/>
      <c r="E87" s="373"/>
      <c r="F87" s="369"/>
    </row>
    <row r="88" spans="1:6" ht="31.5" customHeight="1">
      <c r="A88" s="36" t="s">
        <v>43</v>
      </c>
      <c r="B88" s="37" t="s">
        <v>38</v>
      </c>
      <c r="C88" s="93">
        <v>7.319</v>
      </c>
      <c r="D88" s="95">
        <v>44.83</v>
      </c>
      <c r="E88" s="60">
        <v>328.11</v>
      </c>
      <c r="F88" s="369"/>
    </row>
    <row r="89" spans="1:6" ht="21.75" customHeight="1">
      <c r="A89" s="39" t="s">
        <v>68</v>
      </c>
      <c r="B89" s="35" t="s">
        <v>1</v>
      </c>
      <c r="C89" s="35" t="s">
        <v>0</v>
      </c>
      <c r="D89" s="93">
        <v>44.83</v>
      </c>
      <c r="E89" s="21"/>
      <c r="F89" s="370"/>
    </row>
    <row r="90" spans="1:6" ht="84.75">
      <c r="A90" s="34" t="s">
        <v>31</v>
      </c>
      <c r="B90" s="91" t="s">
        <v>3</v>
      </c>
      <c r="C90" s="94">
        <v>0.188</v>
      </c>
      <c r="D90" s="94">
        <v>193.63</v>
      </c>
      <c r="E90" s="95">
        <v>36.4</v>
      </c>
      <c r="F90" s="44" t="s">
        <v>90</v>
      </c>
    </row>
    <row r="91" spans="1:6" ht="13.5" customHeight="1">
      <c r="A91" s="96" t="s">
        <v>5</v>
      </c>
      <c r="B91" s="374" t="s">
        <v>34</v>
      </c>
      <c r="C91" s="375"/>
      <c r="D91" s="375"/>
      <c r="E91" s="375"/>
      <c r="F91" s="376"/>
    </row>
    <row r="92" spans="1:6" ht="12.75">
      <c r="A92" s="97"/>
      <c r="B92" s="377"/>
      <c r="C92" s="378"/>
      <c r="D92" s="379"/>
      <c r="E92" s="379"/>
      <c r="F92" s="380"/>
    </row>
    <row r="93" spans="1:6" ht="15">
      <c r="A93" s="371" t="s">
        <v>4</v>
      </c>
      <c r="B93" s="366"/>
      <c r="C93" s="366"/>
      <c r="D93" s="366"/>
      <c r="E93" s="366"/>
      <c r="F93" s="367"/>
    </row>
    <row r="94" spans="1:6" ht="22.5" customHeight="1">
      <c r="A94" s="39" t="s">
        <v>69</v>
      </c>
      <c r="B94" s="98" t="s">
        <v>3</v>
      </c>
      <c r="C94" s="101">
        <v>3.418</v>
      </c>
      <c r="D94" s="384" t="s">
        <v>2</v>
      </c>
      <c r="E94" s="385"/>
      <c r="F94" s="386"/>
    </row>
    <row r="95" spans="1:6" ht="12" customHeight="1">
      <c r="A95" s="39" t="s">
        <v>70</v>
      </c>
      <c r="B95" s="99" t="s">
        <v>1</v>
      </c>
      <c r="C95" s="100" t="s">
        <v>0</v>
      </c>
      <c r="D95" s="387"/>
      <c r="E95" s="388"/>
      <c r="F95" s="389"/>
    </row>
    <row r="96" spans="1:6" ht="63" customHeight="1">
      <c r="A96" s="38" t="s">
        <v>71</v>
      </c>
      <c r="B96" s="50" t="s">
        <v>42</v>
      </c>
      <c r="C96" s="102">
        <v>0.027</v>
      </c>
      <c r="D96" s="390"/>
      <c r="E96" s="391"/>
      <c r="F96" s="392"/>
    </row>
    <row r="97" ht="0" customHeight="1" hidden="1"/>
    <row r="98" spans="1:6" ht="30" customHeight="1">
      <c r="A98" s="344" t="s">
        <v>79</v>
      </c>
      <c r="B98" s="364"/>
      <c r="C98" s="364"/>
      <c r="D98" s="364"/>
      <c r="E98" s="364"/>
      <c r="F98" s="364"/>
    </row>
    <row r="99" ht="3" customHeight="1"/>
    <row r="100" spans="4:6" ht="10.5" customHeight="1">
      <c r="D100" s="2" t="s">
        <v>75</v>
      </c>
      <c r="F100" s="2"/>
    </row>
    <row r="101" spans="1:6" ht="12" customHeight="1">
      <c r="A101" s="22"/>
      <c r="B101" s="23" t="s">
        <v>24</v>
      </c>
      <c r="C101" s="24"/>
      <c r="D101" s="22" t="s">
        <v>23</v>
      </c>
      <c r="E101" s="22" t="s">
        <v>22</v>
      </c>
      <c r="F101" s="25" t="s">
        <v>21</v>
      </c>
    </row>
    <row r="102" spans="1:6" ht="12" customHeight="1">
      <c r="A102" s="26" t="s">
        <v>20</v>
      </c>
      <c r="B102" s="27" t="s">
        <v>19</v>
      </c>
      <c r="C102" s="28"/>
      <c r="D102" s="26" t="s">
        <v>18</v>
      </c>
      <c r="E102" s="26" t="s">
        <v>17</v>
      </c>
      <c r="F102" s="26"/>
    </row>
    <row r="103" spans="1:6" ht="12" customHeight="1">
      <c r="A103" s="26"/>
      <c r="B103" s="29" t="s">
        <v>16</v>
      </c>
      <c r="C103" s="29" t="s">
        <v>15</v>
      </c>
      <c r="D103" s="26" t="s">
        <v>14</v>
      </c>
      <c r="E103" s="26" t="s">
        <v>13</v>
      </c>
      <c r="F103" s="26"/>
    </row>
    <row r="104" spans="1:6" ht="12" customHeight="1">
      <c r="A104" s="26"/>
      <c r="B104" s="30" t="s">
        <v>12</v>
      </c>
      <c r="C104" s="30"/>
      <c r="D104" s="26" t="s">
        <v>10</v>
      </c>
      <c r="E104" s="26" t="s">
        <v>11</v>
      </c>
      <c r="F104" s="26"/>
    </row>
    <row r="105" spans="1:6" ht="12" customHeight="1">
      <c r="A105" s="26"/>
      <c r="B105" s="30"/>
      <c r="C105" s="30"/>
      <c r="D105" s="26"/>
      <c r="E105" s="26" t="s">
        <v>10</v>
      </c>
      <c r="F105" s="26"/>
    </row>
    <row r="106" spans="1:6" ht="12" customHeight="1">
      <c r="A106" s="86"/>
      <c r="B106" s="32"/>
      <c r="C106" s="32"/>
      <c r="D106" s="86"/>
      <c r="E106" s="86" t="s">
        <v>9</v>
      </c>
      <c r="F106" s="86"/>
    </row>
    <row r="107" spans="1:6" ht="9.75" customHeight="1">
      <c r="A107" s="87">
        <v>1</v>
      </c>
      <c r="B107" s="87">
        <v>2</v>
      </c>
      <c r="C107" s="87">
        <v>3</v>
      </c>
      <c r="D107" s="87">
        <v>4</v>
      </c>
      <c r="E107" s="87">
        <v>5</v>
      </c>
      <c r="F107" s="52">
        <v>6</v>
      </c>
    </row>
    <row r="108" spans="1:6" ht="15" customHeight="1">
      <c r="A108" s="92" t="s">
        <v>8</v>
      </c>
      <c r="B108" s="6"/>
      <c r="C108" s="6"/>
      <c r="D108" s="5"/>
      <c r="E108" s="5"/>
      <c r="F108" s="3"/>
    </row>
    <row r="109" spans="1:6" ht="19.5" customHeight="1">
      <c r="A109" s="365" t="s">
        <v>7</v>
      </c>
      <c r="B109" s="366"/>
      <c r="C109" s="366"/>
      <c r="D109" s="366"/>
      <c r="E109" s="367"/>
      <c r="F109" s="368" t="s">
        <v>78</v>
      </c>
    </row>
    <row r="110" spans="1:7" ht="27.75" customHeight="1">
      <c r="A110" s="36" t="s">
        <v>36</v>
      </c>
      <c r="B110" s="37" t="s">
        <v>38</v>
      </c>
      <c r="C110" s="93">
        <v>3.901</v>
      </c>
      <c r="D110" s="94">
        <v>76.51</v>
      </c>
      <c r="E110" s="31">
        <v>298.47</v>
      </c>
      <c r="F110" s="369"/>
      <c r="G110" s="1">
        <f>C110*D110</f>
        <v>298.46551</v>
      </c>
    </row>
    <row r="111" spans="1:6" ht="19.5" customHeight="1">
      <c r="A111" s="39" t="s">
        <v>66</v>
      </c>
      <c r="B111" s="37" t="s">
        <v>1</v>
      </c>
      <c r="C111" s="37" t="s">
        <v>0</v>
      </c>
      <c r="D111" s="95">
        <v>76.51</v>
      </c>
      <c r="E111" s="33"/>
      <c r="F111" s="369"/>
    </row>
    <row r="112" spans="1:7" ht="90">
      <c r="A112" s="38" t="s">
        <v>67</v>
      </c>
      <c r="B112" s="50" t="s">
        <v>42</v>
      </c>
      <c r="C112" s="65">
        <v>0.027</v>
      </c>
      <c r="D112" s="70">
        <v>76.51</v>
      </c>
      <c r="E112" s="70">
        <v>2.07</v>
      </c>
      <c r="F112" s="369"/>
      <c r="G112" s="1">
        <f>C112*D112</f>
        <v>2.06577</v>
      </c>
    </row>
    <row r="113" spans="1:6" ht="23.25" customHeight="1">
      <c r="A113" s="371" t="s">
        <v>6</v>
      </c>
      <c r="B113" s="372"/>
      <c r="C113" s="372"/>
      <c r="D113" s="372"/>
      <c r="E113" s="373"/>
      <c r="F113" s="369"/>
    </row>
    <row r="114" spans="1:7" ht="30" customHeight="1">
      <c r="A114" s="36" t="s">
        <v>43</v>
      </c>
      <c r="B114" s="37" t="s">
        <v>38</v>
      </c>
      <c r="C114" s="93">
        <v>7.319</v>
      </c>
      <c r="D114" s="95">
        <v>49.98</v>
      </c>
      <c r="E114" s="60">
        <v>365.8</v>
      </c>
      <c r="F114" s="369"/>
      <c r="G114" s="1">
        <f>C114*D114</f>
        <v>365.80361999999997</v>
      </c>
    </row>
    <row r="115" spans="1:6" ht="24" customHeight="1">
      <c r="A115" s="39" t="s">
        <v>68</v>
      </c>
      <c r="B115" s="35" t="s">
        <v>1</v>
      </c>
      <c r="C115" s="35" t="s">
        <v>0</v>
      </c>
      <c r="D115" s="93">
        <v>49.98</v>
      </c>
      <c r="E115" s="21"/>
      <c r="F115" s="370"/>
    </row>
    <row r="116" spans="1:7" ht="84.75">
      <c r="A116" s="34" t="s">
        <v>31</v>
      </c>
      <c r="B116" s="91" t="s">
        <v>3</v>
      </c>
      <c r="C116" s="94">
        <v>0.188</v>
      </c>
      <c r="D116" s="94">
        <v>202.88</v>
      </c>
      <c r="E116" s="95">
        <v>38.14</v>
      </c>
      <c r="F116" s="44" t="s">
        <v>90</v>
      </c>
      <c r="G116" s="1">
        <f>C116*D116</f>
        <v>38.141439999999996</v>
      </c>
    </row>
    <row r="117" spans="1:6" ht="13.5" customHeight="1">
      <c r="A117" s="96" t="s">
        <v>5</v>
      </c>
      <c r="B117" s="374" t="s">
        <v>34</v>
      </c>
      <c r="C117" s="375"/>
      <c r="D117" s="375"/>
      <c r="E117" s="375"/>
      <c r="F117" s="376"/>
    </row>
    <row r="118" spans="1:6" ht="12.75">
      <c r="A118" s="97"/>
      <c r="B118" s="377"/>
      <c r="C118" s="378"/>
      <c r="D118" s="379"/>
      <c r="E118" s="379"/>
      <c r="F118" s="380"/>
    </row>
    <row r="119" spans="1:6" ht="14.25" customHeight="1">
      <c r="A119" s="371" t="s">
        <v>4</v>
      </c>
      <c r="B119" s="366"/>
      <c r="C119" s="366"/>
      <c r="D119" s="366"/>
      <c r="E119" s="366"/>
      <c r="F119" s="367"/>
    </row>
    <row r="120" spans="1:6" ht="24" customHeight="1">
      <c r="A120" s="39" t="s">
        <v>69</v>
      </c>
      <c r="B120" s="98" t="s">
        <v>3</v>
      </c>
      <c r="C120" s="101">
        <v>3.418</v>
      </c>
      <c r="D120" s="384" t="s">
        <v>2</v>
      </c>
      <c r="E120" s="385"/>
      <c r="F120" s="386"/>
    </row>
    <row r="121" spans="1:6" ht="12.75" customHeight="1">
      <c r="A121" s="39" t="s">
        <v>70</v>
      </c>
      <c r="B121" s="99" t="s">
        <v>1</v>
      </c>
      <c r="C121" s="100" t="s">
        <v>0</v>
      </c>
      <c r="D121" s="387"/>
      <c r="E121" s="388"/>
      <c r="F121" s="389"/>
    </row>
    <row r="122" spans="1:6" ht="63" customHeight="1">
      <c r="A122" s="38" t="s">
        <v>71</v>
      </c>
      <c r="B122" s="50" t="s">
        <v>42</v>
      </c>
      <c r="C122" s="102">
        <v>0.027</v>
      </c>
      <c r="D122" s="390"/>
      <c r="E122" s="391"/>
      <c r="F122" s="392"/>
    </row>
  </sheetData>
  <sheetProtection/>
  <mergeCells count="65">
    <mergeCell ref="A34:E34"/>
    <mergeCell ref="A82:F82"/>
    <mergeCell ref="A11:F11"/>
    <mergeCell ref="A47:F47"/>
    <mergeCell ref="A8:A9"/>
    <mergeCell ref="A44:A45"/>
    <mergeCell ref="D44:D45"/>
    <mergeCell ref="E44:E45"/>
    <mergeCell ref="F44:F45"/>
    <mergeCell ref="A79:A80"/>
    <mergeCell ref="D8:D9"/>
    <mergeCell ref="E8:E9"/>
    <mergeCell ref="F8:F9"/>
    <mergeCell ref="A24:A25"/>
    <mergeCell ref="A29:A30"/>
    <mergeCell ref="D29:D30"/>
    <mergeCell ref="E29:E30"/>
    <mergeCell ref="D13:D15"/>
    <mergeCell ref="F12:F22"/>
    <mergeCell ref="B19:B21"/>
    <mergeCell ref="D19:D21"/>
    <mergeCell ref="B24:B25"/>
    <mergeCell ref="D24:D25"/>
    <mergeCell ref="A12:E12"/>
    <mergeCell ref="F48:F58"/>
    <mergeCell ref="D49:D51"/>
    <mergeCell ref="A54:E54"/>
    <mergeCell ref="B55:B57"/>
    <mergeCell ref="D55:D57"/>
    <mergeCell ref="A18:E18"/>
    <mergeCell ref="A23:E23"/>
    <mergeCell ref="F34:F37"/>
    <mergeCell ref="F23:F27"/>
    <mergeCell ref="E24:E25"/>
    <mergeCell ref="A59:E59"/>
    <mergeCell ref="F59:F63"/>
    <mergeCell ref="A60:A61"/>
    <mergeCell ref="B60:B61"/>
    <mergeCell ref="D60:D61"/>
    <mergeCell ref="E60:E61"/>
    <mergeCell ref="B29:B30"/>
    <mergeCell ref="A48:E48"/>
    <mergeCell ref="A119:F119"/>
    <mergeCell ref="D120:F122"/>
    <mergeCell ref="A65:A66"/>
    <mergeCell ref="B65:B66"/>
    <mergeCell ref="D65:D66"/>
    <mergeCell ref="E65:E66"/>
    <mergeCell ref="A70:E70"/>
    <mergeCell ref="F70:F73"/>
    <mergeCell ref="D94:F96"/>
    <mergeCell ref="A98:F98"/>
    <mergeCell ref="A109:E109"/>
    <mergeCell ref="F109:F115"/>
    <mergeCell ref="A113:E113"/>
    <mergeCell ref="B117:F118"/>
    <mergeCell ref="A76:F76"/>
    <mergeCell ref="A83:E83"/>
    <mergeCell ref="F83:F89"/>
    <mergeCell ref="A87:E87"/>
    <mergeCell ref="B91:F92"/>
    <mergeCell ref="A93:F93"/>
    <mergeCell ref="E79:E80"/>
    <mergeCell ref="F79:F80"/>
    <mergeCell ref="D79:D80"/>
  </mergeCells>
  <printOptions/>
  <pageMargins left="0.31496062992125984" right="0.31496062992125984" top="0.7480314960629921" bottom="0.7874015748031497" header="0.31496062992125984" footer="0.393700787401574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00CC"/>
    <pageSetUpPr fitToPage="1"/>
  </sheetPr>
  <dimension ref="A1:J63"/>
  <sheetViews>
    <sheetView view="pageBreakPreview" zoomScale="80" zoomScaleSheetLayoutView="80" zoomScalePageLayoutView="0" workbookViewId="0" topLeftCell="A1">
      <selection activeCell="F1" sqref="F1"/>
    </sheetView>
  </sheetViews>
  <sheetFormatPr defaultColWidth="9.140625" defaultRowHeight="15"/>
  <cols>
    <col min="1" max="1" width="41.00390625" style="292" customWidth="1"/>
    <col min="2" max="2" width="12.57421875" style="292" customWidth="1"/>
    <col min="3" max="3" width="18.28125" style="292" customWidth="1"/>
    <col min="4" max="4" width="16.421875" style="292" customWidth="1"/>
    <col min="5" max="5" width="23.140625" style="292" customWidth="1"/>
    <col min="6" max="6" width="18.57421875" style="291" customWidth="1"/>
    <col min="7" max="7" width="11.28125" style="292" customWidth="1"/>
    <col min="8" max="16384" width="9.140625" style="292" customWidth="1"/>
  </cols>
  <sheetData>
    <row r="1" s="286" customFormat="1" ht="15">
      <c r="F1" s="287"/>
    </row>
    <row r="2" s="286" customFormat="1" ht="15">
      <c r="F2" s="288"/>
    </row>
    <row r="3" spans="1:10" s="286" customFormat="1" ht="65.25" customHeight="1">
      <c r="A3" s="423" t="s">
        <v>186</v>
      </c>
      <c r="B3" s="423"/>
      <c r="C3" s="423"/>
      <c r="D3" s="423"/>
      <c r="E3" s="423"/>
      <c r="F3" s="423"/>
      <c r="G3" s="289"/>
      <c r="H3" s="289"/>
      <c r="I3" s="289"/>
      <c r="J3" s="289"/>
    </row>
    <row r="6" spans="1:5" ht="11.25" customHeight="1">
      <c r="A6" s="290"/>
      <c r="B6" s="290"/>
      <c r="C6" s="290"/>
      <c r="D6" s="290"/>
      <c r="E6" s="290"/>
    </row>
    <row r="7" spans="1:7" s="295" customFormat="1" ht="32.25" customHeight="1">
      <c r="A7" s="424" t="s">
        <v>120</v>
      </c>
      <c r="B7" s="426" t="s">
        <v>85</v>
      </c>
      <c r="C7" s="427"/>
      <c r="D7" s="424" t="s">
        <v>162</v>
      </c>
      <c r="E7" s="424" t="s">
        <v>163</v>
      </c>
      <c r="F7" s="428" t="s">
        <v>21</v>
      </c>
      <c r="G7" s="294"/>
    </row>
    <row r="8" spans="1:7" s="295" customFormat="1" ht="31.5" customHeight="1">
      <c r="A8" s="425"/>
      <c r="B8" s="293" t="s">
        <v>65</v>
      </c>
      <c r="C8" s="293" t="s">
        <v>15</v>
      </c>
      <c r="D8" s="425"/>
      <c r="E8" s="425"/>
      <c r="F8" s="428"/>
      <c r="G8" s="294"/>
    </row>
    <row r="9" spans="1:7" s="295" customFormat="1" ht="12" customHeight="1">
      <c r="A9" s="293">
        <v>1</v>
      </c>
      <c r="B9" s="293">
        <v>2</v>
      </c>
      <c r="C9" s="293">
        <v>3</v>
      </c>
      <c r="D9" s="293">
        <v>4</v>
      </c>
      <c r="E9" s="293" t="s">
        <v>122</v>
      </c>
      <c r="F9" s="313">
        <v>6</v>
      </c>
      <c r="G9" s="294"/>
    </row>
    <row r="10" spans="1:7" ht="79.5" customHeight="1" hidden="1">
      <c r="A10" s="429" t="s">
        <v>182</v>
      </c>
      <c r="B10" s="430"/>
      <c r="C10" s="430"/>
      <c r="D10" s="430"/>
      <c r="E10" s="431"/>
      <c r="F10" s="314" t="s">
        <v>183</v>
      </c>
      <c r="G10" s="300"/>
    </row>
    <row r="11" spans="1:7" ht="45">
      <c r="A11" s="315" t="s">
        <v>164</v>
      </c>
      <c r="B11" s="432" t="s">
        <v>165</v>
      </c>
      <c r="C11" s="432" t="s">
        <v>156</v>
      </c>
      <c r="D11" s="316">
        <f>SUM(D12:D14)</f>
        <v>21.71</v>
      </c>
      <c r="E11" s="316">
        <f>SUM(E12:E14)</f>
        <v>21.71</v>
      </c>
      <c r="F11" s="435" t="s">
        <v>187</v>
      </c>
      <c r="G11" s="300"/>
    </row>
    <row r="12" spans="1:7" ht="30">
      <c r="A12" s="317" t="s">
        <v>167</v>
      </c>
      <c r="B12" s="433"/>
      <c r="C12" s="433"/>
      <c r="D12" s="318">
        <v>11.41</v>
      </c>
      <c r="E12" s="318">
        <f>D12</f>
        <v>11.41</v>
      </c>
      <c r="F12" s="436"/>
      <c r="G12" s="300"/>
    </row>
    <row r="13" spans="1:7" ht="45">
      <c r="A13" s="317" t="s">
        <v>168</v>
      </c>
      <c r="B13" s="433"/>
      <c r="C13" s="433"/>
      <c r="D13" s="319">
        <v>2.24</v>
      </c>
      <c r="E13" s="318">
        <f>D13</f>
        <v>2.24</v>
      </c>
      <c r="F13" s="436"/>
      <c r="G13" s="300"/>
    </row>
    <row r="14" spans="1:7" ht="60">
      <c r="A14" s="317" t="s">
        <v>188</v>
      </c>
      <c r="B14" s="434"/>
      <c r="C14" s="434"/>
      <c r="D14" s="319">
        <v>8.06</v>
      </c>
      <c r="E14" s="318">
        <f>D14</f>
        <v>8.06</v>
      </c>
      <c r="F14" s="436"/>
      <c r="G14" s="300"/>
    </row>
    <row r="15" spans="1:7" ht="45">
      <c r="A15" s="320" t="s">
        <v>169</v>
      </c>
      <c r="B15" s="319" t="s">
        <v>170</v>
      </c>
      <c r="C15" s="319">
        <v>0.188</v>
      </c>
      <c r="D15" s="321">
        <v>671.54</v>
      </c>
      <c r="E15" s="316">
        <f>ROUND(C15*D15,2)</f>
        <v>126.25</v>
      </c>
      <c r="F15" s="436"/>
      <c r="G15" s="300"/>
    </row>
    <row r="16" spans="1:6" ht="84" customHeight="1">
      <c r="A16" s="198" t="s">
        <v>157</v>
      </c>
      <c r="B16" s="199" t="s">
        <v>155</v>
      </c>
      <c r="C16" s="199" t="s">
        <v>156</v>
      </c>
      <c r="D16" s="322">
        <f>ROUND(2.12*1.18,2)</f>
        <v>2.5</v>
      </c>
      <c r="E16" s="323">
        <f>D16</f>
        <v>2.5</v>
      </c>
      <c r="F16" s="436"/>
    </row>
    <row r="17" spans="1:6" ht="15">
      <c r="A17" s="324" t="s">
        <v>158</v>
      </c>
      <c r="B17" s="325"/>
      <c r="C17" s="325"/>
      <c r="D17" s="204">
        <v>0.86</v>
      </c>
      <c r="E17" s="204">
        <f>D17</f>
        <v>0.86</v>
      </c>
      <c r="F17" s="436"/>
    </row>
    <row r="18" spans="1:6" ht="18.75" customHeight="1">
      <c r="A18" s="324" t="s">
        <v>159</v>
      </c>
      <c r="B18" s="325"/>
      <c r="C18" s="325"/>
      <c r="D18" s="326">
        <v>0.65</v>
      </c>
      <c r="E18" s="204">
        <f>D18</f>
        <v>0.65</v>
      </c>
      <c r="F18" s="436"/>
    </row>
    <row r="19" spans="1:6" ht="18.75" customHeight="1">
      <c r="A19" s="324" t="s">
        <v>160</v>
      </c>
      <c r="B19" s="325"/>
      <c r="C19" s="325"/>
      <c r="D19" s="204">
        <v>0.99</v>
      </c>
      <c r="E19" s="204">
        <f>D19</f>
        <v>0.99</v>
      </c>
      <c r="F19" s="437"/>
    </row>
    <row r="20" spans="1:6" ht="18.75" customHeight="1">
      <c r="A20" s="305"/>
      <c r="B20" s="305"/>
      <c r="C20" s="305"/>
      <c r="D20" s="214"/>
      <c r="E20" s="215"/>
      <c r="F20" s="306"/>
    </row>
    <row r="21" spans="1:6" s="307" customFormat="1" ht="27.75" customHeight="1">
      <c r="A21" s="438"/>
      <c r="B21" s="438"/>
      <c r="C21" s="438"/>
      <c r="D21" s="438"/>
      <c r="E21" s="438"/>
      <c r="F21" s="306"/>
    </row>
    <row r="22" spans="1:6" s="307" customFormat="1" ht="15">
      <c r="A22" s="439"/>
      <c r="B22" s="439"/>
      <c r="C22" s="439"/>
      <c r="D22" s="439"/>
      <c r="E22" s="439"/>
      <c r="F22" s="308"/>
    </row>
    <row r="23" spans="1:6" s="307" customFormat="1" ht="15">
      <c r="A23" s="309"/>
      <c r="D23" s="310"/>
      <c r="E23" s="310"/>
      <c r="F23" s="311"/>
    </row>
    <row r="24" spans="4:6" s="307" customFormat="1" ht="15">
      <c r="D24" s="310"/>
      <c r="E24" s="310"/>
      <c r="F24" s="311"/>
    </row>
    <row r="25" spans="4:6" s="307" customFormat="1" ht="15">
      <c r="D25" s="310"/>
      <c r="E25" s="310"/>
      <c r="F25" s="311"/>
    </row>
    <row r="26" spans="1:6" ht="15">
      <c r="A26" s="307"/>
      <c r="D26" s="300"/>
      <c r="E26" s="300"/>
      <c r="F26" s="312"/>
    </row>
    <row r="27" spans="1:6" ht="15">
      <c r="A27" s="307"/>
      <c r="D27" s="300"/>
      <c r="E27" s="300"/>
      <c r="F27" s="312"/>
    </row>
    <row r="28" spans="1:6" ht="15">
      <c r="A28" s="307"/>
      <c r="D28" s="300"/>
      <c r="E28" s="300"/>
      <c r="F28" s="312"/>
    </row>
    <row r="29" spans="4:6" ht="15">
      <c r="D29" s="300"/>
      <c r="E29" s="300"/>
      <c r="F29" s="312"/>
    </row>
    <row r="30" spans="4:6" ht="15">
      <c r="D30" s="300"/>
      <c r="E30" s="300"/>
      <c r="F30" s="312"/>
    </row>
    <row r="31" spans="4:6" ht="15">
      <c r="D31" s="300"/>
      <c r="E31" s="300"/>
      <c r="F31" s="312"/>
    </row>
    <row r="32" spans="4:6" ht="15">
      <c r="D32" s="300"/>
      <c r="E32" s="300"/>
      <c r="F32" s="312"/>
    </row>
    <row r="33" spans="4:6" ht="15">
      <c r="D33" s="300"/>
      <c r="E33" s="300"/>
      <c r="F33" s="312"/>
    </row>
    <row r="37" spans="1:7" ht="15">
      <c r="A37" s="286"/>
      <c r="B37" s="286"/>
      <c r="C37" s="286"/>
      <c r="D37" s="286"/>
      <c r="E37" s="286"/>
      <c r="F37" s="288"/>
      <c r="G37" s="286"/>
    </row>
    <row r="42" spans="4:6" ht="15">
      <c r="D42" s="286"/>
      <c r="E42" s="286"/>
      <c r="F42" s="288"/>
    </row>
    <row r="43" spans="4:6" ht="15">
      <c r="D43" s="286"/>
      <c r="E43" s="286"/>
      <c r="F43" s="288"/>
    </row>
    <row r="44" spans="4:6" ht="15">
      <c r="D44" s="286"/>
      <c r="E44" s="286"/>
      <c r="F44" s="288"/>
    </row>
    <row r="46" spans="1:6" ht="15">
      <c r="A46" s="286"/>
      <c r="B46" s="286"/>
      <c r="C46" s="286"/>
      <c r="D46" s="286"/>
      <c r="E46" s="286"/>
      <c r="F46" s="288"/>
    </row>
    <row r="50" spans="4:6" ht="15">
      <c r="D50" s="286"/>
      <c r="E50" s="286"/>
      <c r="F50" s="288"/>
    </row>
    <row r="51" spans="4:6" ht="15">
      <c r="D51" s="286"/>
      <c r="E51" s="286"/>
      <c r="F51" s="288"/>
    </row>
    <row r="57" spans="4:6" ht="15">
      <c r="D57" s="286"/>
      <c r="E57" s="286"/>
      <c r="F57" s="288"/>
    </row>
    <row r="62" spans="4:6" ht="15">
      <c r="D62" s="286"/>
      <c r="E62" s="286"/>
      <c r="F62" s="288"/>
    </row>
    <row r="63" spans="7:8" ht="15">
      <c r="G63" s="286"/>
      <c r="H63" s="286"/>
    </row>
  </sheetData>
  <sheetProtection/>
  <mergeCells count="12">
    <mergeCell ref="A10:E10"/>
    <mergeCell ref="B11:B14"/>
    <mergeCell ref="C11:C14"/>
    <mergeCell ref="F11:F19"/>
    <mergeCell ref="A21:E21"/>
    <mergeCell ref="A22:E22"/>
    <mergeCell ref="A3:F3"/>
    <mergeCell ref="A7:A8"/>
    <mergeCell ref="B7:C7"/>
    <mergeCell ref="D7:D8"/>
    <mergeCell ref="E7:E8"/>
    <mergeCell ref="F7:F8"/>
  </mergeCells>
  <printOptions horizontalCentered="1"/>
  <pageMargins left="0.7874015748031497" right="0.1968503937007874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00CC"/>
    <pageSetUpPr fitToPage="1"/>
  </sheetPr>
  <dimension ref="A1:J60"/>
  <sheetViews>
    <sheetView view="pageBreakPreview" zoomScale="90" zoomScaleSheetLayoutView="90" zoomScalePageLayoutView="0" workbookViewId="0" topLeftCell="A4">
      <selection activeCell="I15" sqref="I15"/>
    </sheetView>
  </sheetViews>
  <sheetFormatPr defaultColWidth="9.140625" defaultRowHeight="15"/>
  <cols>
    <col min="1" max="1" width="41.00390625" style="292" customWidth="1"/>
    <col min="2" max="2" width="11.57421875" style="292" customWidth="1"/>
    <col min="3" max="3" width="19.421875" style="292" customWidth="1"/>
    <col min="4" max="4" width="16.421875" style="292" customWidth="1"/>
    <col min="5" max="5" width="23.140625" style="292" customWidth="1"/>
    <col min="6" max="6" width="18.57421875" style="291" customWidth="1"/>
    <col min="7" max="7" width="11.28125" style="292" customWidth="1"/>
    <col min="8" max="16384" width="9.140625" style="292" customWidth="1"/>
  </cols>
  <sheetData>
    <row r="1" s="286" customFormat="1" ht="15">
      <c r="F1" s="287"/>
    </row>
    <row r="2" s="286" customFormat="1" ht="15">
      <c r="F2" s="288"/>
    </row>
    <row r="3" s="286" customFormat="1" ht="15">
      <c r="F3" s="288"/>
    </row>
    <row r="4" spans="1:10" s="286" customFormat="1" ht="65.25" customHeight="1">
      <c r="A4" s="440" t="s">
        <v>181</v>
      </c>
      <c r="B4" s="440"/>
      <c r="C4" s="440"/>
      <c r="D4" s="440"/>
      <c r="E4" s="440"/>
      <c r="F4" s="440"/>
      <c r="G4" s="289"/>
      <c r="H4" s="289"/>
      <c r="I4" s="289"/>
      <c r="J4" s="289"/>
    </row>
    <row r="7" spans="1:5" ht="11.25" customHeight="1">
      <c r="A7" s="290"/>
      <c r="B7" s="290"/>
      <c r="C7" s="290"/>
      <c r="D7" s="290"/>
      <c r="E7" s="290"/>
    </row>
    <row r="8" spans="1:7" s="295" customFormat="1" ht="18" customHeight="1">
      <c r="A8" s="441" t="s">
        <v>120</v>
      </c>
      <c r="B8" s="441" t="s">
        <v>85</v>
      </c>
      <c r="C8" s="441"/>
      <c r="D8" s="441" t="s">
        <v>162</v>
      </c>
      <c r="E8" s="441" t="s">
        <v>163</v>
      </c>
      <c r="F8" s="428" t="s">
        <v>21</v>
      </c>
      <c r="G8" s="294"/>
    </row>
    <row r="9" spans="1:7" s="295" customFormat="1" ht="31.5" customHeight="1">
      <c r="A9" s="441"/>
      <c r="B9" s="293" t="s">
        <v>65</v>
      </c>
      <c r="C9" s="293" t="s">
        <v>15</v>
      </c>
      <c r="D9" s="441"/>
      <c r="E9" s="441"/>
      <c r="F9" s="428"/>
      <c r="G9" s="294"/>
    </row>
    <row r="10" spans="1:7" s="298" customFormat="1" ht="12" customHeight="1">
      <c r="A10" s="293">
        <v>1</v>
      </c>
      <c r="B10" s="293">
        <v>2</v>
      </c>
      <c r="C10" s="293">
        <v>3</v>
      </c>
      <c r="D10" s="293">
        <v>4</v>
      </c>
      <c r="E10" s="293" t="s">
        <v>122</v>
      </c>
      <c r="F10" s="296">
        <v>6</v>
      </c>
      <c r="G10" s="297"/>
    </row>
    <row r="11" spans="1:7" ht="79.5" customHeight="1" hidden="1">
      <c r="A11" s="442" t="s">
        <v>182</v>
      </c>
      <c r="B11" s="442"/>
      <c r="C11" s="442"/>
      <c r="D11" s="442"/>
      <c r="E11" s="442"/>
      <c r="F11" s="299" t="s">
        <v>183</v>
      </c>
      <c r="G11" s="300"/>
    </row>
    <row r="12" spans="1:7" ht="19.5" customHeight="1">
      <c r="A12" s="443" t="s">
        <v>171</v>
      </c>
      <c r="B12" s="444"/>
      <c r="C12" s="444"/>
      <c r="D12" s="444"/>
      <c r="E12" s="445"/>
      <c r="F12" s="446" t="s">
        <v>184</v>
      </c>
      <c r="G12" s="300"/>
    </row>
    <row r="13" spans="1:7" ht="121.5" customHeight="1">
      <c r="A13" s="301" t="s">
        <v>139</v>
      </c>
      <c r="B13" s="447" t="s">
        <v>170</v>
      </c>
      <c r="C13" s="227">
        <v>7.014</v>
      </c>
      <c r="D13" s="302">
        <f>'[2]стоки_1_приказ'!D26</f>
        <v>66.72</v>
      </c>
      <c r="E13" s="229">
        <f>ROUND(C13*D13,2)</f>
        <v>467.97</v>
      </c>
      <c r="F13" s="446"/>
      <c r="G13" s="300"/>
    </row>
    <row r="14" spans="1:7" ht="94.5" customHeight="1">
      <c r="A14" s="301" t="s">
        <v>140</v>
      </c>
      <c r="B14" s="448"/>
      <c r="C14" s="227">
        <v>3.178</v>
      </c>
      <c r="D14" s="302">
        <f>D13</f>
        <v>66.72</v>
      </c>
      <c r="E14" s="229">
        <f>ROUND(C14*D14,2)</f>
        <v>212.04</v>
      </c>
      <c r="F14" s="446"/>
      <c r="G14" s="300"/>
    </row>
    <row r="15" spans="1:7" ht="94.5" customHeight="1">
      <c r="A15" s="301" t="s">
        <v>173</v>
      </c>
      <c r="B15" s="303"/>
      <c r="C15" s="227">
        <v>3.927</v>
      </c>
      <c r="D15" s="302">
        <f>D14</f>
        <v>66.72</v>
      </c>
      <c r="E15" s="229">
        <f>ROUND(C15*D15,2)</f>
        <v>262.01</v>
      </c>
      <c r="F15" s="446"/>
      <c r="G15" s="300"/>
    </row>
    <row r="16" spans="1:7" ht="75">
      <c r="A16" s="230" t="s">
        <v>174</v>
      </c>
      <c r="B16" s="304" t="s">
        <v>175</v>
      </c>
      <c r="C16" s="227" t="s">
        <v>176</v>
      </c>
      <c r="D16" s="302">
        <f>D13</f>
        <v>66.72</v>
      </c>
      <c r="E16" s="229"/>
      <c r="F16" s="446"/>
      <c r="G16" s="300"/>
    </row>
    <row r="17" spans="1:6" ht="18.75" customHeight="1">
      <c r="A17" s="305"/>
      <c r="B17" s="305"/>
      <c r="C17" s="305"/>
      <c r="D17" s="214"/>
      <c r="E17" s="215"/>
      <c r="F17" s="306"/>
    </row>
    <row r="18" spans="1:6" s="307" customFormat="1" ht="36" customHeight="1">
      <c r="A18" s="449" t="s">
        <v>185</v>
      </c>
      <c r="B18" s="449"/>
      <c r="C18" s="449"/>
      <c r="D18" s="449"/>
      <c r="E18" s="449"/>
      <c r="F18" s="449"/>
    </row>
    <row r="19" spans="1:6" s="307" customFormat="1" ht="15">
      <c r="A19" s="439"/>
      <c r="B19" s="439"/>
      <c r="C19" s="439"/>
      <c r="D19" s="439"/>
      <c r="E19" s="439"/>
      <c r="F19" s="308"/>
    </row>
    <row r="20" spans="1:6" s="307" customFormat="1" ht="15">
      <c r="A20" s="309"/>
      <c r="D20" s="310"/>
      <c r="E20" s="310"/>
      <c r="F20" s="311"/>
    </row>
    <row r="21" spans="4:6" s="307" customFormat="1" ht="15">
      <c r="D21" s="310"/>
      <c r="E21" s="310"/>
      <c r="F21" s="311"/>
    </row>
    <row r="22" spans="4:6" s="307" customFormat="1" ht="15">
      <c r="D22" s="310"/>
      <c r="E22" s="310"/>
      <c r="F22" s="311"/>
    </row>
    <row r="23" spans="1:6" ht="15">
      <c r="A23" s="307"/>
      <c r="D23" s="300"/>
      <c r="E23" s="300"/>
      <c r="F23" s="312"/>
    </row>
    <row r="24" spans="1:6" ht="15">
      <c r="A24" s="307"/>
      <c r="D24" s="300"/>
      <c r="E24" s="300"/>
      <c r="F24" s="312"/>
    </row>
    <row r="25" spans="1:6" ht="15">
      <c r="A25" s="307"/>
      <c r="D25" s="300"/>
      <c r="E25" s="300"/>
      <c r="F25" s="312"/>
    </row>
    <row r="26" spans="4:6" ht="15">
      <c r="D26" s="300"/>
      <c r="E26" s="300"/>
      <c r="F26" s="312"/>
    </row>
    <row r="27" spans="4:6" ht="15">
      <c r="D27" s="300"/>
      <c r="E27" s="300"/>
      <c r="F27" s="312"/>
    </row>
    <row r="28" spans="4:6" ht="15">
      <c r="D28" s="300"/>
      <c r="E28" s="300"/>
      <c r="F28" s="312"/>
    </row>
    <row r="29" spans="4:6" ht="15">
      <c r="D29" s="300"/>
      <c r="E29" s="300"/>
      <c r="F29" s="312"/>
    </row>
    <row r="30" spans="4:6" ht="15">
      <c r="D30" s="300"/>
      <c r="E30" s="300"/>
      <c r="F30" s="312"/>
    </row>
    <row r="34" spans="1:7" ht="15">
      <c r="A34" s="286"/>
      <c r="B34" s="286"/>
      <c r="C34" s="286"/>
      <c r="D34" s="286"/>
      <c r="E34" s="286"/>
      <c r="F34" s="288"/>
      <c r="G34" s="286"/>
    </row>
    <row r="39" spans="4:6" ht="15">
      <c r="D39" s="286"/>
      <c r="E39" s="286"/>
      <c r="F39" s="288"/>
    </row>
    <row r="40" spans="4:6" ht="15">
      <c r="D40" s="286"/>
      <c r="E40" s="286"/>
      <c r="F40" s="288"/>
    </row>
    <row r="41" spans="4:6" ht="15">
      <c r="D41" s="286"/>
      <c r="E41" s="286"/>
      <c r="F41" s="288"/>
    </row>
    <row r="43" spans="1:6" ht="15">
      <c r="A43" s="286"/>
      <c r="B43" s="286"/>
      <c r="C43" s="286"/>
      <c r="D43" s="286"/>
      <c r="E43" s="286"/>
      <c r="F43" s="288"/>
    </row>
    <row r="47" spans="4:6" ht="15">
      <c r="D47" s="286"/>
      <c r="E47" s="286"/>
      <c r="F47" s="288"/>
    </row>
    <row r="48" spans="4:6" ht="15">
      <c r="D48" s="286"/>
      <c r="E48" s="286"/>
      <c r="F48" s="288"/>
    </row>
    <row r="54" spans="4:6" ht="15">
      <c r="D54" s="286"/>
      <c r="E54" s="286"/>
      <c r="F54" s="288"/>
    </row>
    <row r="59" spans="4:6" ht="15">
      <c r="D59" s="286"/>
      <c r="E59" s="286"/>
      <c r="F59" s="288"/>
    </row>
    <row r="60" spans="7:8" ht="15">
      <c r="G60" s="286"/>
      <c r="H60" s="286"/>
    </row>
  </sheetData>
  <sheetProtection/>
  <mergeCells count="12">
    <mergeCell ref="A11:E11"/>
    <mergeCell ref="A12:E12"/>
    <mergeCell ref="F12:F16"/>
    <mergeCell ref="B13:B14"/>
    <mergeCell ref="A18:F18"/>
    <mergeCell ref="A19:E19"/>
    <mergeCell ref="A4:F4"/>
    <mergeCell ref="A8:A9"/>
    <mergeCell ref="B8:C8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00CC"/>
  </sheetPr>
  <dimension ref="A1:J79"/>
  <sheetViews>
    <sheetView view="pageBreakPreview" zoomScale="80" zoomScaleSheetLayoutView="80" zoomScalePageLayoutView="0" workbookViewId="0" topLeftCell="A1">
      <selection activeCell="O16" sqref="O16"/>
    </sheetView>
  </sheetViews>
  <sheetFormatPr defaultColWidth="8.8515625" defaultRowHeight="15"/>
  <cols>
    <col min="1" max="2" width="8.8515625" style="142" customWidth="1"/>
    <col min="3" max="3" width="13.7109375" style="142" customWidth="1"/>
    <col min="4" max="8" width="15.7109375" style="142" customWidth="1"/>
    <col min="9" max="9" width="18.7109375" style="142" customWidth="1"/>
    <col min="10" max="16384" width="8.8515625" style="142" customWidth="1"/>
  </cols>
  <sheetData>
    <row r="1" spans="1:10" s="242" customFormat="1" ht="13.5" customHeight="1">
      <c r="A1" s="240" t="s">
        <v>91</v>
      </c>
      <c r="B1" s="241"/>
      <c r="C1" s="152"/>
      <c r="D1" s="152"/>
      <c r="E1" s="241"/>
      <c r="F1" s="207"/>
      <c r="G1" s="207"/>
      <c r="H1" s="241"/>
      <c r="I1" s="207"/>
      <c r="J1" s="241"/>
    </row>
    <row r="2" spans="1:10" s="245" customFormat="1" ht="15">
      <c r="A2" s="243" t="s">
        <v>92</v>
      </c>
      <c r="B2" s="244"/>
      <c r="C2" s="142"/>
      <c r="D2" s="142"/>
      <c r="E2" s="244"/>
      <c r="F2" s="244"/>
      <c r="G2" s="244"/>
      <c r="H2" s="244"/>
      <c r="I2" s="244"/>
      <c r="J2" s="244"/>
    </row>
    <row r="3" spans="1:8" s="246" customFormat="1" ht="15">
      <c r="A3" s="450"/>
      <c r="B3" s="451"/>
      <c r="C3" s="451"/>
      <c r="D3" s="451"/>
      <c r="E3" s="451"/>
      <c r="F3" s="451"/>
      <c r="G3" s="451"/>
      <c r="H3" s="451"/>
    </row>
    <row r="4" spans="1:10" s="245" customFormat="1" ht="15" customHeight="1">
      <c r="A4" s="452"/>
      <c r="B4" s="452"/>
      <c r="C4" s="452"/>
      <c r="D4" s="452"/>
      <c r="E4" s="452"/>
      <c r="F4" s="452"/>
      <c r="G4" s="452"/>
      <c r="H4" s="452"/>
      <c r="I4" s="244"/>
      <c r="J4" s="244"/>
    </row>
    <row r="5" spans="1:10" s="245" customFormat="1" ht="45" customHeight="1">
      <c r="A5" s="453" t="s">
        <v>178</v>
      </c>
      <c r="B5" s="453"/>
      <c r="C5" s="453"/>
      <c r="D5" s="453"/>
      <c r="E5" s="453"/>
      <c r="F5" s="453"/>
      <c r="G5" s="453"/>
      <c r="H5" s="453"/>
      <c r="I5" s="453"/>
      <c r="J5" s="247"/>
    </row>
    <row r="6" spans="1:8" s="246" customFormat="1" ht="15" customHeight="1">
      <c r="A6" s="248"/>
      <c r="B6" s="248"/>
      <c r="C6" s="248"/>
      <c r="D6" s="248"/>
      <c r="E6" s="248"/>
      <c r="F6" s="248"/>
      <c r="G6" s="248"/>
      <c r="H6" s="248"/>
    </row>
    <row r="7" spans="1:9" s="250" customFormat="1" ht="28.5" customHeight="1">
      <c r="A7" s="454" t="s">
        <v>120</v>
      </c>
      <c r="B7" s="454"/>
      <c r="C7" s="454"/>
      <c r="D7" s="454" t="s">
        <v>85</v>
      </c>
      <c r="E7" s="454"/>
      <c r="F7" s="454" t="s">
        <v>129</v>
      </c>
      <c r="G7" s="454"/>
      <c r="H7" s="454" t="s">
        <v>130</v>
      </c>
      <c r="I7" s="454" t="s">
        <v>21</v>
      </c>
    </row>
    <row r="8" spans="1:9" s="250" customFormat="1" ht="60.75" customHeight="1">
      <c r="A8" s="454"/>
      <c r="B8" s="454"/>
      <c r="C8" s="454"/>
      <c r="D8" s="249" t="s">
        <v>121</v>
      </c>
      <c r="E8" s="249" t="s">
        <v>15</v>
      </c>
      <c r="F8" s="454"/>
      <c r="G8" s="454"/>
      <c r="H8" s="454"/>
      <c r="I8" s="454"/>
    </row>
    <row r="9" spans="1:9" s="250" customFormat="1" ht="15" customHeight="1">
      <c r="A9" s="455">
        <v>1</v>
      </c>
      <c r="B9" s="455"/>
      <c r="C9" s="455"/>
      <c r="D9" s="251">
        <v>2</v>
      </c>
      <c r="E9" s="251">
        <v>3</v>
      </c>
      <c r="F9" s="455">
        <v>4</v>
      </c>
      <c r="G9" s="455"/>
      <c r="H9" s="251">
        <v>5</v>
      </c>
      <c r="I9" s="251">
        <v>6</v>
      </c>
    </row>
    <row r="10" spans="1:9" s="144" customFormat="1" ht="22.5" customHeight="1">
      <c r="A10" s="456" t="s">
        <v>131</v>
      </c>
      <c r="B10" s="457"/>
      <c r="C10" s="457"/>
      <c r="D10" s="457"/>
      <c r="E10" s="457"/>
      <c r="F10" s="457"/>
      <c r="G10" s="457"/>
      <c r="H10" s="457"/>
      <c r="I10" s="458"/>
    </row>
    <row r="11" spans="1:9" s="144" customFormat="1" ht="22.5" customHeight="1">
      <c r="A11" s="459" t="s">
        <v>146</v>
      </c>
      <c r="B11" s="460"/>
      <c r="C11" s="460"/>
      <c r="D11" s="460"/>
      <c r="E11" s="460"/>
      <c r="F11" s="460"/>
      <c r="G11" s="460"/>
      <c r="H11" s="460"/>
      <c r="I11" s="461"/>
    </row>
    <row r="12" spans="1:9" s="144" customFormat="1" ht="22.5" customHeight="1">
      <c r="A12" s="462" t="s">
        <v>139</v>
      </c>
      <c r="B12" s="462"/>
      <c r="C12" s="462"/>
      <c r="D12" s="463" t="s">
        <v>147</v>
      </c>
      <c r="E12" s="464">
        <v>7.014</v>
      </c>
      <c r="F12" s="465">
        <f>'[2]коммуналка_год_приказ'!D30</f>
        <v>68.62</v>
      </c>
      <c r="G12" s="465"/>
      <c r="H12" s="466">
        <f>ROUND(F12*E12,2)</f>
        <v>481.3</v>
      </c>
      <c r="I12" s="467" t="s">
        <v>148</v>
      </c>
    </row>
    <row r="13" spans="1:9" s="144" customFormat="1" ht="108.75" customHeight="1">
      <c r="A13" s="462"/>
      <c r="B13" s="462"/>
      <c r="C13" s="462"/>
      <c r="D13" s="463"/>
      <c r="E13" s="464"/>
      <c r="F13" s="465"/>
      <c r="G13" s="465"/>
      <c r="H13" s="466"/>
      <c r="I13" s="467"/>
    </row>
    <row r="14" spans="1:9" s="159" customFormat="1" ht="111" customHeight="1">
      <c r="A14" s="468" t="s">
        <v>149</v>
      </c>
      <c r="B14" s="468" t="s">
        <v>149</v>
      </c>
      <c r="C14" s="468" t="s">
        <v>149</v>
      </c>
      <c r="D14" s="463"/>
      <c r="E14" s="252">
        <v>3.178</v>
      </c>
      <c r="F14" s="465">
        <f>F12</f>
        <v>68.62</v>
      </c>
      <c r="G14" s="465"/>
      <c r="H14" s="253">
        <f>ROUND(E14*F12,2)</f>
        <v>218.07</v>
      </c>
      <c r="I14" s="467"/>
    </row>
    <row r="15" spans="1:9" s="159" customFormat="1" ht="48" customHeight="1">
      <c r="A15" s="468" t="s">
        <v>141</v>
      </c>
      <c r="B15" s="468" t="s">
        <v>141</v>
      </c>
      <c r="C15" s="468" t="s">
        <v>141</v>
      </c>
      <c r="D15" s="463"/>
      <c r="E15" s="252">
        <v>1.641</v>
      </c>
      <c r="F15" s="465">
        <f>F12</f>
        <v>68.62</v>
      </c>
      <c r="G15" s="465"/>
      <c r="H15" s="253">
        <f>ROUND(E15*F12,2)</f>
        <v>112.61</v>
      </c>
      <c r="I15" s="467"/>
    </row>
    <row r="16" spans="1:9" s="159" customFormat="1" ht="99" customHeight="1">
      <c r="A16" s="468" t="s">
        <v>142</v>
      </c>
      <c r="B16" s="468" t="s">
        <v>141</v>
      </c>
      <c r="C16" s="468" t="s">
        <v>141</v>
      </c>
      <c r="D16" s="254"/>
      <c r="E16" s="252">
        <v>3.927</v>
      </c>
      <c r="F16" s="465">
        <f>F15</f>
        <v>68.62</v>
      </c>
      <c r="G16" s="465"/>
      <c r="H16" s="253">
        <f>ROUND(E16*F16,2)</f>
        <v>269.47</v>
      </c>
      <c r="I16" s="467"/>
    </row>
    <row r="17" spans="1:9" s="159" customFormat="1" ht="123.75" customHeight="1">
      <c r="A17" s="468" t="s">
        <v>143</v>
      </c>
      <c r="B17" s="468" t="s">
        <v>150</v>
      </c>
      <c r="C17" s="468" t="s">
        <v>150</v>
      </c>
      <c r="D17" s="255" t="s">
        <v>151</v>
      </c>
      <c r="E17" s="256">
        <v>0.027</v>
      </c>
      <c r="F17" s="465">
        <f>F12</f>
        <v>68.62</v>
      </c>
      <c r="G17" s="465"/>
      <c r="H17" s="253">
        <f>ROUND(E17*F12,2)</f>
        <v>1.85</v>
      </c>
      <c r="I17" s="467"/>
    </row>
    <row r="18" spans="1:9" s="159" customFormat="1" ht="40.5" customHeight="1">
      <c r="A18" s="468" t="s">
        <v>144</v>
      </c>
      <c r="B18" s="468" t="s">
        <v>152</v>
      </c>
      <c r="C18" s="468" t="s">
        <v>152</v>
      </c>
      <c r="D18" s="255" t="s">
        <v>1</v>
      </c>
      <c r="E18" s="252" t="s">
        <v>0</v>
      </c>
      <c r="F18" s="465">
        <f>F12</f>
        <v>68.62</v>
      </c>
      <c r="G18" s="465"/>
      <c r="H18" s="257"/>
      <c r="I18" s="467"/>
    </row>
    <row r="19" spans="1:9" s="144" customFormat="1" ht="15.75" customHeight="1">
      <c r="A19" s="469" t="s">
        <v>153</v>
      </c>
      <c r="B19" s="470"/>
      <c r="C19" s="470"/>
      <c r="D19" s="470"/>
      <c r="E19" s="470"/>
      <c r="F19" s="470"/>
      <c r="G19" s="470"/>
      <c r="H19" s="470"/>
      <c r="I19" s="470"/>
    </row>
    <row r="20" spans="1:9" s="144" customFormat="1" ht="38.25">
      <c r="A20" s="471" t="s">
        <v>133</v>
      </c>
      <c r="B20" s="472" t="s">
        <v>133</v>
      </c>
      <c r="C20" s="473" t="s">
        <v>133</v>
      </c>
      <c r="D20" s="258" t="s">
        <v>179</v>
      </c>
      <c r="E20" s="259">
        <f>ROUND(0.042*0.771,4)</f>
        <v>0.0324</v>
      </c>
      <c r="F20" s="474">
        <f>'[2]коммуналка_год_приказ'!D37</f>
        <v>2258.44</v>
      </c>
      <c r="G20" s="475"/>
      <c r="H20" s="260">
        <f>ROUND(F20*E20,2)</f>
        <v>73.17</v>
      </c>
      <c r="I20" s="476" t="s">
        <v>135</v>
      </c>
    </row>
    <row r="21" spans="1:9" s="144" customFormat="1" ht="67.5" customHeight="1">
      <c r="A21" s="477"/>
      <c r="B21" s="478"/>
      <c r="C21" s="479"/>
      <c r="D21" s="261"/>
      <c r="E21" s="262" t="s">
        <v>124</v>
      </c>
      <c r="F21" s="480"/>
      <c r="G21" s="481"/>
      <c r="H21" s="263"/>
      <c r="I21" s="476"/>
    </row>
    <row r="22" spans="1:9" s="144" customFormat="1" ht="72" customHeight="1">
      <c r="A22" s="468" t="s">
        <v>136</v>
      </c>
      <c r="B22" s="468" t="s">
        <v>136</v>
      </c>
      <c r="C22" s="468" t="s">
        <v>136</v>
      </c>
      <c r="D22" s="264" t="s">
        <v>179</v>
      </c>
      <c r="E22" s="264">
        <v>0.0249</v>
      </c>
      <c r="F22" s="465">
        <f>F20</f>
        <v>2258.44</v>
      </c>
      <c r="G22" s="465"/>
      <c r="H22" s="265">
        <f>ROUND(F22*E22,2)</f>
        <v>56.24</v>
      </c>
      <c r="I22" s="476"/>
    </row>
    <row r="23" spans="1:9" s="144" customFormat="1" ht="102" customHeight="1">
      <c r="A23" s="468" t="s">
        <v>145</v>
      </c>
      <c r="B23" s="468" t="s">
        <v>145</v>
      </c>
      <c r="C23" s="468" t="s">
        <v>145</v>
      </c>
      <c r="D23" s="264" t="s">
        <v>179</v>
      </c>
      <c r="E23" s="264">
        <v>0.0212</v>
      </c>
      <c r="F23" s="465">
        <f>F20</f>
        <v>2258.44</v>
      </c>
      <c r="G23" s="465"/>
      <c r="H23" s="265">
        <f>ROUND(F23*E23,2)</f>
        <v>47.88</v>
      </c>
      <c r="I23" s="476"/>
    </row>
    <row r="24" spans="1:9" s="144" customFormat="1" ht="112.5" customHeight="1">
      <c r="A24" s="468" t="s">
        <v>137</v>
      </c>
      <c r="B24" s="468" t="s">
        <v>137</v>
      </c>
      <c r="C24" s="468" t="s">
        <v>137</v>
      </c>
      <c r="D24" s="264" t="s">
        <v>127</v>
      </c>
      <c r="E24" s="264" t="s">
        <v>0</v>
      </c>
      <c r="F24" s="465">
        <f>F20</f>
        <v>2258.44</v>
      </c>
      <c r="G24" s="465"/>
      <c r="H24" s="265"/>
      <c r="I24" s="476"/>
    </row>
    <row r="25" spans="1:8" s="144" customFormat="1" ht="21.75" customHeight="1">
      <c r="A25" s="266"/>
      <c r="B25" s="163"/>
      <c r="C25" s="163"/>
      <c r="D25" s="234"/>
      <c r="E25" s="234"/>
      <c r="F25" s="267"/>
      <c r="G25" s="267"/>
      <c r="H25" s="267"/>
    </row>
    <row r="26" spans="1:10" s="245" customFormat="1" ht="45" customHeight="1">
      <c r="A26" s="453" t="s">
        <v>180</v>
      </c>
      <c r="B26" s="453"/>
      <c r="C26" s="453"/>
      <c r="D26" s="453"/>
      <c r="E26" s="453"/>
      <c r="F26" s="453"/>
      <c r="G26" s="453"/>
      <c r="H26" s="453"/>
      <c r="I26" s="453"/>
      <c r="J26" s="247"/>
    </row>
    <row r="27" spans="1:8" s="246" customFormat="1" ht="15" customHeight="1">
      <c r="A27" s="248"/>
      <c r="B27" s="248"/>
      <c r="C27" s="248"/>
      <c r="D27" s="248"/>
      <c r="E27" s="248"/>
      <c r="F27" s="248"/>
      <c r="G27" s="248"/>
      <c r="H27" s="248"/>
    </row>
    <row r="28" spans="1:9" s="268" customFormat="1" ht="28.5" customHeight="1">
      <c r="A28" s="482" t="s">
        <v>120</v>
      </c>
      <c r="B28" s="482"/>
      <c r="C28" s="482"/>
      <c r="D28" s="482" t="s">
        <v>85</v>
      </c>
      <c r="E28" s="482"/>
      <c r="F28" s="482" t="s">
        <v>129</v>
      </c>
      <c r="G28" s="482"/>
      <c r="H28" s="482" t="s">
        <v>130</v>
      </c>
      <c r="I28" s="482" t="s">
        <v>21</v>
      </c>
    </row>
    <row r="29" spans="1:9" ht="46.5" customHeight="1">
      <c r="A29" s="482"/>
      <c r="B29" s="482"/>
      <c r="C29" s="482"/>
      <c r="D29" s="232" t="s">
        <v>121</v>
      </c>
      <c r="E29" s="232" t="s">
        <v>15</v>
      </c>
      <c r="F29" s="482"/>
      <c r="G29" s="482"/>
      <c r="H29" s="482"/>
      <c r="I29" s="482"/>
    </row>
    <row r="30" spans="1:9" ht="15" customHeight="1">
      <c r="A30" s="483">
        <v>1</v>
      </c>
      <c r="B30" s="483"/>
      <c r="C30" s="483"/>
      <c r="D30" s="269">
        <v>2</v>
      </c>
      <c r="E30" s="269">
        <v>3</v>
      </c>
      <c r="F30" s="483">
        <v>4</v>
      </c>
      <c r="G30" s="483"/>
      <c r="H30" s="269">
        <v>5</v>
      </c>
      <c r="I30" s="269">
        <v>6</v>
      </c>
    </row>
    <row r="31" spans="1:9" s="144" customFormat="1" ht="22.5" customHeight="1">
      <c r="A31" s="456" t="s">
        <v>131</v>
      </c>
      <c r="B31" s="457"/>
      <c r="C31" s="457"/>
      <c r="D31" s="457"/>
      <c r="E31" s="457"/>
      <c r="F31" s="457"/>
      <c r="G31" s="457"/>
      <c r="H31" s="457"/>
      <c r="I31" s="458"/>
    </row>
    <row r="32" spans="1:9" s="144" customFormat="1" ht="22.5" customHeight="1">
      <c r="A32" s="459" t="s">
        <v>146</v>
      </c>
      <c r="B32" s="460"/>
      <c r="C32" s="460"/>
      <c r="D32" s="460"/>
      <c r="E32" s="460"/>
      <c r="F32" s="460"/>
      <c r="G32" s="460"/>
      <c r="H32" s="460"/>
      <c r="I32" s="461"/>
    </row>
    <row r="33" spans="1:9" s="144" customFormat="1" ht="22.5" customHeight="1">
      <c r="A33" s="462" t="s">
        <v>139</v>
      </c>
      <c r="B33" s="462"/>
      <c r="C33" s="462"/>
      <c r="D33" s="463" t="s">
        <v>147</v>
      </c>
      <c r="E33" s="464">
        <v>7.014</v>
      </c>
      <c r="F33" s="465">
        <f>'[2]коммуналка_год_приказ'!D50</f>
        <v>76.51</v>
      </c>
      <c r="G33" s="465"/>
      <c r="H33" s="466">
        <f>ROUND(F33*E33,2)</f>
        <v>536.64</v>
      </c>
      <c r="I33" s="467" t="str">
        <f>I12</f>
        <v>Постановление Губернатора ХМАО-Югры от 22.12.2012 года № 164;                                              Приказы Департамента ЖККиЭ ХМАО-Югры от 11.11.2013 года          № 22-нп и от 11.08.2014 года               № 38-нп;                                   Приказ Региональной службы по тарифам Ханты-Мансийского автономного округа-Югры № 143-нп от 27.11.2014 года "Об установлении тарифов в сфере холодного водоснабжения и водоотведения для организаций, осуществляющих холодное водоснабжение, водоотведение и подвоз воды" .                        </v>
      </c>
    </row>
    <row r="34" spans="1:9" s="144" customFormat="1" ht="112.5" customHeight="1">
      <c r="A34" s="462"/>
      <c r="B34" s="462"/>
      <c r="C34" s="462"/>
      <c r="D34" s="463"/>
      <c r="E34" s="464"/>
      <c r="F34" s="465"/>
      <c r="G34" s="465"/>
      <c r="H34" s="466"/>
      <c r="I34" s="467"/>
    </row>
    <row r="35" spans="1:9" s="159" customFormat="1" ht="116.25" customHeight="1">
      <c r="A35" s="468" t="s">
        <v>149</v>
      </c>
      <c r="B35" s="468" t="s">
        <v>149</v>
      </c>
      <c r="C35" s="468" t="s">
        <v>149</v>
      </c>
      <c r="D35" s="463"/>
      <c r="E35" s="252">
        <v>3.178</v>
      </c>
      <c r="F35" s="465">
        <f>F33</f>
        <v>76.51</v>
      </c>
      <c r="G35" s="465"/>
      <c r="H35" s="253">
        <f>ROUND(E35*F33,2)</f>
        <v>243.15</v>
      </c>
      <c r="I35" s="467"/>
    </row>
    <row r="36" spans="1:9" s="159" customFormat="1" ht="54" customHeight="1">
      <c r="A36" s="468" t="s">
        <v>141</v>
      </c>
      <c r="B36" s="468" t="s">
        <v>141</v>
      </c>
      <c r="C36" s="468" t="s">
        <v>141</v>
      </c>
      <c r="D36" s="463"/>
      <c r="E36" s="252">
        <v>1.641</v>
      </c>
      <c r="F36" s="465">
        <f>F33</f>
        <v>76.51</v>
      </c>
      <c r="G36" s="465"/>
      <c r="H36" s="253">
        <f>ROUND(E36*F33,2)</f>
        <v>125.55</v>
      </c>
      <c r="I36" s="467"/>
    </row>
    <row r="37" spans="1:9" s="159" customFormat="1" ht="99" customHeight="1">
      <c r="A37" s="468" t="s">
        <v>142</v>
      </c>
      <c r="B37" s="468" t="s">
        <v>141</v>
      </c>
      <c r="C37" s="468" t="s">
        <v>141</v>
      </c>
      <c r="D37" s="254"/>
      <c r="E37" s="252">
        <v>3.927</v>
      </c>
      <c r="F37" s="465">
        <f>F36</f>
        <v>76.51</v>
      </c>
      <c r="G37" s="465"/>
      <c r="H37" s="253">
        <f>ROUND(E37*F37,2)</f>
        <v>300.45</v>
      </c>
      <c r="I37" s="467"/>
    </row>
    <row r="38" spans="1:9" s="159" customFormat="1" ht="133.5" customHeight="1">
      <c r="A38" s="468" t="s">
        <v>143</v>
      </c>
      <c r="B38" s="468" t="s">
        <v>150</v>
      </c>
      <c r="C38" s="468" t="s">
        <v>150</v>
      </c>
      <c r="D38" s="255" t="s">
        <v>151</v>
      </c>
      <c r="E38" s="256">
        <v>0.027</v>
      </c>
      <c r="F38" s="465">
        <f>F33</f>
        <v>76.51</v>
      </c>
      <c r="G38" s="465"/>
      <c r="H38" s="253">
        <f>ROUND(E38*F33,2)</f>
        <v>2.07</v>
      </c>
      <c r="I38" s="467"/>
    </row>
    <row r="39" spans="1:9" s="159" customFormat="1" ht="40.5" customHeight="1">
      <c r="A39" s="468" t="s">
        <v>144</v>
      </c>
      <c r="B39" s="468" t="s">
        <v>152</v>
      </c>
      <c r="C39" s="468" t="s">
        <v>152</v>
      </c>
      <c r="D39" s="255" t="s">
        <v>1</v>
      </c>
      <c r="E39" s="252" t="s">
        <v>0</v>
      </c>
      <c r="F39" s="465">
        <f>F33</f>
        <v>76.51</v>
      </c>
      <c r="G39" s="465"/>
      <c r="H39" s="270"/>
      <c r="I39" s="467"/>
    </row>
    <row r="40" spans="1:9" s="144" customFormat="1" ht="15.75" customHeight="1">
      <c r="A40" s="469" t="s">
        <v>153</v>
      </c>
      <c r="B40" s="470"/>
      <c r="C40" s="470"/>
      <c r="D40" s="470"/>
      <c r="E40" s="470"/>
      <c r="F40" s="470"/>
      <c r="G40" s="470"/>
      <c r="H40" s="470"/>
      <c r="I40" s="470"/>
    </row>
    <row r="41" spans="1:9" s="144" customFormat="1" ht="38.25">
      <c r="A41" s="471" t="s">
        <v>133</v>
      </c>
      <c r="B41" s="472" t="s">
        <v>133</v>
      </c>
      <c r="C41" s="473" t="s">
        <v>133</v>
      </c>
      <c r="D41" s="258" t="s">
        <v>179</v>
      </c>
      <c r="E41" s="271">
        <f>ROUND(0.042*0.771,4)</f>
        <v>0.0324</v>
      </c>
      <c r="F41" s="484">
        <f>'[2]коммуналка_год_приказ'!D57</f>
        <v>2445.77</v>
      </c>
      <c r="G41" s="485"/>
      <c r="H41" s="272">
        <f>ROUND(F41*E41,2)</f>
        <v>79.24</v>
      </c>
      <c r="I41" s="467" t="str">
        <f>I20</f>
        <v>   Постановление Губернатора ХМАО-Югры от 29.05.2014 года № 65;                                   Приказ Департамента ЖККиЭ ХМАО-Югры  от 21.07.2014 года                № 36-нп                                Приказ Региональной службы по тарифам Ханты-Мансийского автономного округа-Югры № 134-нп от 18.11.2014 года "Об установлении тарифов на тепловую энергию (мощность), поставляемую теплоснабжающими организациями потребителям".                        </v>
      </c>
    </row>
    <row r="42" spans="1:9" s="144" customFormat="1" ht="67.5" customHeight="1">
      <c r="A42" s="477"/>
      <c r="B42" s="478"/>
      <c r="C42" s="479"/>
      <c r="D42" s="261"/>
      <c r="E42" s="262" t="s">
        <v>124</v>
      </c>
      <c r="F42" s="486"/>
      <c r="G42" s="487"/>
      <c r="H42" s="273"/>
      <c r="I42" s="467"/>
    </row>
    <row r="43" spans="1:9" s="144" customFormat="1" ht="75.75" customHeight="1">
      <c r="A43" s="468" t="s">
        <v>136</v>
      </c>
      <c r="B43" s="468" t="s">
        <v>136</v>
      </c>
      <c r="C43" s="468" t="s">
        <v>136</v>
      </c>
      <c r="D43" s="264" t="s">
        <v>179</v>
      </c>
      <c r="E43" s="274">
        <v>0.0249</v>
      </c>
      <c r="F43" s="465">
        <f>F41</f>
        <v>2445.77</v>
      </c>
      <c r="G43" s="465"/>
      <c r="H43" s="265">
        <f>ROUND(F43*E43,2)</f>
        <v>60.9</v>
      </c>
      <c r="I43" s="467"/>
    </row>
    <row r="44" spans="1:9" s="144" customFormat="1" ht="79.5" customHeight="1">
      <c r="A44" s="468" t="s">
        <v>145</v>
      </c>
      <c r="B44" s="468" t="s">
        <v>145</v>
      </c>
      <c r="C44" s="468" t="s">
        <v>145</v>
      </c>
      <c r="D44" s="264" t="s">
        <v>179</v>
      </c>
      <c r="E44" s="274">
        <v>0.0212</v>
      </c>
      <c r="F44" s="465">
        <f>F41</f>
        <v>2445.77</v>
      </c>
      <c r="G44" s="465"/>
      <c r="H44" s="265">
        <f>ROUND(F44*E44,2)</f>
        <v>51.85</v>
      </c>
      <c r="I44" s="467"/>
    </row>
    <row r="45" spans="1:9" s="144" customFormat="1" ht="86.25" customHeight="1">
      <c r="A45" s="468" t="s">
        <v>137</v>
      </c>
      <c r="B45" s="468" t="s">
        <v>137</v>
      </c>
      <c r="C45" s="468" t="s">
        <v>137</v>
      </c>
      <c r="D45" s="264" t="s">
        <v>127</v>
      </c>
      <c r="E45" s="274" t="s">
        <v>0</v>
      </c>
      <c r="F45" s="465">
        <f>F41</f>
        <v>2445.77</v>
      </c>
      <c r="G45" s="465"/>
      <c r="H45" s="265"/>
      <c r="I45" s="467"/>
    </row>
    <row r="46" spans="1:8" s="144" customFormat="1" ht="15">
      <c r="A46" s="275"/>
      <c r="B46" s="276"/>
      <c r="C46" s="276"/>
      <c r="D46" s="276"/>
      <c r="E46" s="276"/>
      <c r="F46" s="276"/>
      <c r="G46" s="276"/>
      <c r="H46" s="276"/>
    </row>
    <row r="47" spans="1:8" s="144" customFormat="1" ht="27" customHeight="1">
      <c r="A47" s="488"/>
      <c r="B47" s="488"/>
      <c r="C47" s="488"/>
      <c r="D47" s="488"/>
      <c r="E47" s="488"/>
      <c r="F47" s="488"/>
      <c r="G47" s="488"/>
      <c r="H47" s="488"/>
    </row>
    <row r="48" spans="1:8" s="144" customFormat="1" ht="27" customHeight="1">
      <c r="A48" s="277"/>
      <c r="B48" s="277"/>
      <c r="C48" s="277"/>
      <c r="D48" s="277"/>
      <c r="E48" s="277"/>
      <c r="F48" s="277"/>
      <c r="G48" s="277"/>
      <c r="H48" s="277"/>
    </row>
    <row r="49" spans="1:8" s="144" customFormat="1" ht="27" customHeight="1">
      <c r="A49" s="277"/>
      <c r="B49" s="277"/>
      <c r="C49" s="277"/>
      <c r="D49" s="277"/>
      <c r="E49" s="277"/>
      <c r="F49" s="277"/>
      <c r="G49" s="277"/>
      <c r="H49" s="277"/>
    </row>
    <row r="50" spans="1:8" s="144" customFormat="1" ht="27" customHeight="1">
      <c r="A50" s="277"/>
      <c r="B50" s="277"/>
      <c r="C50" s="277"/>
      <c r="D50" s="277"/>
      <c r="E50" s="277"/>
      <c r="F50" s="277"/>
      <c r="G50" s="277"/>
      <c r="H50" s="277"/>
    </row>
    <row r="51" spans="1:8" s="144" customFormat="1" ht="27" customHeight="1">
      <c r="A51" s="277"/>
      <c r="B51" s="277"/>
      <c r="C51" s="277"/>
      <c r="D51" s="277"/>
      <c r="E51" s="277"/>
      <c r="F51" s="277"/>
      <c r="G51" s="277"/>
      <c r="H51" s="277"/>
    </row>
    <row r="52" spans="1:8" s="144" customFormat="1" ht="22.5" customHeight="1">
      <c r="A52" s="278"/>
      <c r="B52" s="233"/>
      <c r="C52" s="233"/>
      <c r="D52" s="233"/>
      <c r="E52" s="233"/>
      <c r="F52" s="233"/>
      <c r="G52" s="233"/>
      <c r="H52" s="233"/>
    </row>
    <row r="53" spans="1:8" s="144" customFormat="1" ht="11.25" customHeight="1">
      <c r="A53" s="278"/>
      <c r="B53" s="233"/>
      <c r="C53" s="233"/>
      <c r="D53" s="233"/>
      <c r="E53" s="233"/>
      <c r="F53" s="233"/>
      <c r="G53" s="233"/>
      <c r="H53" s="233"/>
    </row>
    <row r="54" spans="1:9" s="144" customFormat="1" ht="15.75" customHeight="1">
      <c r="A54" s="489"/>
      <c r="B54" s="489"/>
      <c r="C54" s="489"/>
      <c r="D54" s="489"/>
      <c r="E54" s="233"/>
      <c r="F54" s="233"/>
      <c r="G54" s="233"/>
      <c r="H54" s="233"/>
      <c r="I54" s="280"/>
    </row>
    <row r="55" spans="1:9" s="144" customFormat="1" ht="9" customHeight="1">
      <c r="A55" s="279"/>
      <c r="B55" s="279"/>
      <c r="C55" s="279"/>
      <c r="D55" s="279"/>
      <c r="E55" s="233"/>
      <c r="F55" s="233"/>
      <c r="G55" s="233"/>
      <c r="H55" s="233"/>
      <c r="I55" s="280"/>
    </row>
    <row r="56" spans="1:8" s="172" customFormat="1" ht="15.75" customHeight="1">
      <c r="A56" s="489"/>
      <c r="B56" s="489"/>
      <c r="C56" s="489"/>
      <c r="D56" s="489"/>
      <c r="E56" s="233"/>
      <c r="F56" s="233"/>
      <c r="G56" s="233"/>
      <c r="H56" s="233"/>
    </row>
    <row r="57" spans="1:8" s="172" customFormat="1" ht="10.5" customHeight="1">
      <c r="A57" s="279"/>
      <c r="B57" s="279"/>
      <c r="C57" s="279"/>
      <c r="D57" s="279"/>
      <c r="E57" s="233"/>
      <c r="F57" s="233"/>
      <c r="G57" s="233"/>
      <c r="H57" s="233"/>
    </row>
    <row r="58" spans="1:8" s="172" customFormat="1" ht="21" customHeight="1">
      <c r="A58" s="489"/>
      <c r="B58" s="489"/>
      <c r="C58" s="489"/>
      <c r="D58" s="489"/>
      <c r="E58" s="233"/>
      <c r="F58" s="233"/>
      <c r="G58" s="233"/>
      <c r="H58" s="233"/>
    </row>
    <row r="59" spans="1:8" s="172" customFormat="1" ht="9" customHeight="1">
      <c r="A59" s="279"/>
      <c r="B59" s="279"/>
      <c r="C59" s="279"/>
      <c r="D59" s="279"/>
      <c r="E59" s="233"/>
      <c r="F59" s="233"/>
      <c r="G59" s="233"/>
      <c r="H59" s="233"/>
    </row>
    <row r="60" spans="1:8" s="172" customFormat="1" ht="21.75" customHeight="1">
      <c r="A60" s="489"/>
      <c r="B60" s="489"/>
      <c r="C60" s="489"/>
      <c r="D60" s="489"/>
      <c r="E60" s="233"/>
      <c r="F60" s="233"/>
      <c r="G60" s="233"/>
      <c r="H60" s="233"/>
    </row>
    <row r="61" spans="1:8" s="172" customFormat="1" ht="32.25" customHeight="1">
      <c r="A61" s="490"/>
      <c r="B61" s="490"/>
      <c r="C61" s="490"/>
      <c r="D61" s="490"/>
      <c r="E61" s="490"/>
      <c r="F61" s="490"/>
      <c r="G61" s="490"/>
      <c r="H61" s="490"/>
    </row>
    <row r="62" spans="1:8" s="172" customFormat="1" ht="17.25" customHeight="1">
      <c r="A62" s="490"/>
      <c r="B62" s="490"/>
      <c r="C62" s="490"/>
      <c r="D62" s="235"/>
      <c r="E62" s="235"/>
      <c r="F62" s="490"/>
      <c r="G62" s="490"/>
      <c r="H62" s="490"/>
    </row>
    <row r="63" spans="1:8" s="172" customFormat="1" ht="33" customHeight="1">
      <c r="A63" s="491"/>
      <c r="B63" s="491"/>
      <c r="C63" s="491"/>
      <c r="D63" s="234"/>
      <c r="E63" s="234"/>
      <c r="F63" s="491"/>
      <c r="G63" s="491"/>
      <c r="H63" s="234"/>
    </row>
    <row r="64" spans="1:8" s="172" customFormat="1" ht="33" customHeight="1">
      <c r="A64" s="281"/>
      <c r="B64" s="282"/>
      <c r="C64" s="282"/>
      <c r="D64" s="176"/>
      <c r="E64" s="176"/>
      <c r="F64" s="283"/>
      <c r="G64" s="179"/>
      <c r="H64" s="283"/>
    </row>
    <row r="65" spans="1:8" s="172" customFormat="1" ht="60.75" customHeight="1">
      <c r="A65" s="492"/>
      <c r="B65" s="493"/>
      <c r="C65" s="493"/>
      <c r="D65" s="490"/>
      <c r="E65" s="235"/>
      <c r="F65" s="495"/>
      <c r="G65" s="491"/>
      <c r="H65" s="283"/>
    </row>
    <row r="66" spans="1:8" s="172" customFormat="1" ht="31.5" customHeight="1">
      <c r="A66" s="496"/>
      <c r="B66" s="496"/>
      <c r="C66" s="496"/>
      <c r="D66" s="494"/>
      <c r="E66" s="284"/>
      <c r="F66" s="491"/>
      <c r="G66" s="491"/>
      <c r="H66" s="283"/>
    </row>
    <row r="67" spans="1:8" s="172" customFormat="1" ht="43.5" customHeight="1">
      <c r="A67" s="497"/>
      <c r="B67" s="493"/>
      <c r="C67" s="493"/>
      <c r="D67" s="494"/>
      <c r="E67" s="284"/>
      <c r="F67" s="491"/>
      <c r="G67" s="491"/>
      <c r="H67" s="283"/>
    </row>
    <row r="68" spans="1:8" s="172" customFormat="1" ht="30.75" customHeight="1">
      <c r="A68" s="496"/>
      <c r="B68" s="493"/>
      <c r="C68" s="493"/>
      <c r="D68" s="182"/>
      <c r="E68" s="234"/>
      <c r="F68" s="495"/>
      <c r="G68" s="495"/>
      <c r="H68" s="283"/>
    </row>
    <row r="69" spans="1:8" s="172" customFormat="1" ht="30.75" customHeight="1">
      <c r="A69" s="498"/>
      <c r="B69" s="499"/>
      <c r="C69" s="499"/>
      <c r="D69" s="500"/>
      <c r="E69" s="500"/>
      <c r="F69" s="500"/>
      <c r="G69" s="500"/>
      <c r="H69" s="500"/>
    </row>
    <row r="70" spans="1:8" s="172" customFormat="1" ht="12" customHeight="1">
      <c r="A70" s="492"/>
      <c r="B70" s="493"/>
      <c r="C70" s="493"/>
      <c r="D70" s="490"/>
      <c r="E70" s="234"/>
      <c r="F70" s="495"/>
      <c r="G70" s="495"/>
      <c r="H70" s="283"/>
    </row>
    <row r="71" spans="1:8" s="172" customFormat="1" ht="12" customHeight="1">
      <c r="A71" s="496"/>
      <c r="B71" s="496"/>
      <c r="C71" s="496"/>
      <c r="D71" s="494"/>
      <c r="E71" s="234"/>
      <c r="F71" s="491"/>
      <c r="G71" s="491"/>
      <c r="H71" s="283"/>
    </row>
    <row r="72" spans="1:8" s="183" customFormat="1" ht="15">
      <c r="A72" s="497"/>
      <c r="B72" s="493"/>
      <c r="C72" s="493"/>
      <c r="D72" s="494"/>
      <c r="E72" s="234"/>
      <c r="F72" s="491"/>
      <c r="G72" s="491"/>
      <c r="H72" s="283"/>
    </row>
    <row r="73" spans="1:8" ht="15">
      <c r="A73" s="496"/>
      <c r="B73" s="493"/>
      <c r="C73" s="493"/>
      <c r="D73" s="182"/>
      <c r="E73" s="234"/>
      <c r="F73" s="495"/>
      <c r="G73" s="495"/>
      <c r="H73" s="283"/>
    </row>
    <row r="74" spans="1:8" ht="15">
      <c r="A74" s="501"/>
      <c r="B74" s="500"/>
      <c r="C74" s="500"/>
      <c r="D74" s="182"/>
      <c r="E74" s="235"/>
      <c r="F74" s="495"/>
      <c r="G74" s="495"/>
      <c r="H74" s="283"/>
    </row>
    <row r="75" spans="1:8" ht="15">
      <c r="A75" s="498"/>
      <c r="B75" s="498"/>
      <c r="C75" s="498"/>
      <c r="D75" s="182"/>
      <c r="E75" s="284"/>
      <c r="F75" s="495"/>
      <c r="G75" s="495"/>
      <c r="H75" s="283"/>
    </row>
    <row r="76" spans="1:8" ht="14.25">
      <c r="A76" s="493"/>
      <c r="B76" s="493"/>
      <c r="C76" s="493"/>
      <c r="D76" s="234"/>
      <c r="E76" s="234"/>
      <c r="F76" s="495"/>
      <c r="G76" s="495"/>
      <c r="H76" s="283"/>
    </row>
    <row r="77" spans="1:8" ht="15">
      <c r="A77" s="176"/>
      <c r="B77" s="176"/>
      <c r="C77" s="176"/>
      <c r="D77" s="234"/>
      <c r="E77" s="234"/>
      <c r="F77" s="285"/>
      <c r="G77" s="285"/>
      <c r="H77" s="285"/>
    </row>
    <row r="78" spans="1:8" ht="15">
      <c r="A78" s="176"/>
      <c r="B78" s="176"/>
      <c r="C78" s="176"/>
      <c r="D78" s="234"/>
      <c r="E78" s="234"/>
      <c r="F78" s="285"/>
      <c r="G78" s="285"/>
      <c r="H78" s="285"/>
    </row>
    <row r="79" spans="1:8" ht="14.25">
      <c r="A79" s="183"/>
      <c r="B79" s="183"/>
      <c r="C79" s="183"/>
      <c r="D79" s="183"/>
      <c r="E79" s="183"/>
      <c r="F79" s="183"/>
      <c r="G79" s="183"/>
      <c r="H79" s="183"/>
    </row>
  </sheetData>
  <sheetProtection/>
  <mergeCells count="110">
    <mergeCell ref="A76:C76"/>
    <mergeCell ref="F76:G76"/>
    <mergeCell ref="A73:C73"/>
    <mergeCell ref="F73:G73"/>
    <mergeCell ref="A74:C74"/>
    <mergeCell ref="F74:G74"/>
    <mergeCell ref="A75:C75"/>
    <mergeCell ref="F75:G75"/>
    <mergeCell ref="A68:C68"/>
    <mergeCell ref="F68:G68"/>
    <mergeCell ref="A69:H69"/>
    <mergeCell ref="A70:C70"/>
    <mergeCell ref="D70:D72"/>
    <mergeCell ref="F70:G72"/>
    <mergeCell ref="A71:C71"/>
    <mergeCell ref="A72:C72"/>
    <mergeCell ref="A63:C63"/>
    <mergeCell ref="F63:G63"/>
    <mergeCell ref="A65:C65"/>
    <mergeCell ref="D65:D67"/>
    <mergeCell ref="F65:G67"/>
    <mergeCell ref="A66:C66"/>
    <mergeCell ref="A67:C67"/>
    <mergeCell ref="A47:H47"/>
    <mergeCell ref="A54:D54"/>
    <mergeCell ref="A56:D56"/>
    <mergeCell ref="A58:D58"/>
    <mergeCell ref="A60:D60"/>
    <mergeCell ref="A61:C62"/>
    <mergeCell ref="D61:E61"/>
    <mergeCell ref="F61:G62"/>
    <mergeCell ref="H61:H62"/>
    <mergeCell ref="A43:C43"/>
    <mergeCell ref="F43:G43"/>
    <mergeCell ref="A44:C44"/>
    <mergeCell ref="F44:G44"/>
    <mergeCell ref="A45:C45"/>
    <mergeCell ref="F45:G45"/>
    <mergeCell ref="A38:C38"/>
    <mergeCell ref="F38:G38"/>
    <mergeCell ref="A39:C39"/>
    <mergeCell ref="F39:G39"/>
    <mergeCell ref="A40:I40"/>
    <mergeCell ref="A41:C41"/>
    <mergeCell ref="F41:G41"/>
    <mergeCell ref="I41:I45"/>
    <mergeCell ref="A42:C42"/>
    <mergeCell ref="F42:G42"/>
    <mergeCell ref="A35:C35"/>
    <mergeCell ref="F35:G35"/>
    <mergeCell ref="A36:C36"/>
    <mergeCell ref="F36:G36"/>
    <mergeCell ref="A37:C37"/>
    <mergeCell ref="F37:G37"/>
    <mergeCell ref="A30:C30"/>
    <mergeCell ref="F30:G30"/>
    <mergeCell ref="A31:I31"/>
    <mergeCell ref="A32:I32"/>
    <mergeCell ref="A33:C34"/>
    <mergeCell ref="D33:D36"/>
    <mergeCell ref="E33:E34"/>
    <mergeCell ref="F33:G34"/>
    <mergeCell ref="H33:H34"/>
    <mergeCell ref="I33:I39"/>
    <mergeCell ref="A26:I26"/>
    <mergeCell ref="A28:C29"/>
    <mergeCell ref="D28:E28"/>
    <mergeCell ref="F28:G29"/>
    <mergeCell ref="H28:H29"/>
    <mergeCell ref="I28:I29"/>
    <mergeCell ref="A22:C22"/>
    <mergeCell ref="F22:G22"/>
    <mergeCell ref="A23:C23"/>
    <mergeCell ref="F23:G23"/>
    <mergeCell ref="A24:C24"/>
    <mergeCell ref="F24:G24"/>
    <mergeCell ref="A17:C17"/>
    <mergeCell ref="F17:G17"/>
    <mergeCell ref="A18:C18"/>
    <mergeCell ref="F18:G18"/>
    <mergeCell ref="A19:I19"/>
    <mergeCell ref="A20:C20"/>
    <mergeCell ref="F20:G20"/>
    <mergeCell ref="I20:I24"/>
    <mergeCell ref="A21:C21"/>
    <mergeCell ref="F21:G21"/>
    <mergeCell ref="A14:C14"/>
    <mergeCell ref="F14:G14"/>
    <mergeCell ref="A15:C15"/>
    <mergeCell ref="F15:G15"/>
    <mergeCell ref="A16:C16"/>
    <mergeCell ref="F16:G16"/>
    <mergeCell ref="A9:C9"/>
    <mergeCell ref="F9:G9"/>
    <mergeCell ref="A10:I10"/>
    <mergeCell ref="A11:I11"/>
    <mergeCell ref="A12:C13"/>
    <mergeCell ref="D12:D15"/>
    <mergeCell ref="E12:E13"/>
    <mergeCell ref="F12:G13"/>
    <mergeCell ref="H12:H13"/>
    <mergeCell ref="I12:I18"/>
    <mergeCell ref="A3:H3"/>
    <mergeCell ref="A4:H4"/>
    <mergeCell ref="A5:I5"/>
    <mergeCell ref="A7:C8"/>
    <mergeCell ref="D7:E7"/>
    <mergeCell ref="F7:G8"/>
    <mergeCell ref="H7:H8"/>
    <mergeCell ref="I7:I8"/>
  </mergeCells>
  <printOptions horizontalCentered="1"/>
  <pageMargins left="0.7874015748031497" right="0.3937007874015748" top="0.3937007874015748" bottom="0.3937007874015748" header="0" footer="0"/>
  <pageSetup fitToHeight="2" horizontalDpi="600" verticalDpi="600" orientation="portrait" paperSize="9" scale="65" r:id="rId1"/>
  <rowBreaks count="1" manualBreakCount="1">
    <brk id="2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IV61"/>
  <sheetViews>
    <sheetView view="pageBreakPreview" zoomScale="60" zoomScaleNormal="70" zoomScalePageLayoutView="0" workbookViewId="0" topLeftCell="A1">
      <selection activeCell="H33" sqref="H33"/>
    </sheetView>
  </sheetViews>
  <sheetFormatPr defaultColWidth="9.140625" defaultRowHeight="15"/>
  <cols>
    <col min="1" max="1" width="41.00390625" style="186" customWidth="1"/>
    <col min="2" max="2" width="12.57421875" style="186" customWidth="1"/>
    <col min="3" max="3" width="18.28125" style="186" customWidth="1"/>
    <col min="4" max="4" width="16.421875" style="186" customWidth="1"/>
    <col min="5" max="5" width="23.140625" style="186" customWidth="1"/>
    <col min="6" max="6" width="18.57421875" style="187" customWidth="1"/>
    <col min="7" max="7" width="11.28125" style="186" customWidth="1"/>
    <col min="8" max="16384" width="9.140625" style="186" customWidth="1"/>
  </cols>
  <sheetData>
    <row r="1" spans="1:256" ht="15">
      <c r="A1" s="206"/>
      <c r="B1" s="206"/>
      <c r="C1" s="206"/>
      <c r="D1" s="206"/>
      <c r="E1" s="206"/>
      <c r="F1" s="207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  <c r="IV1" s="206"/>
    </row>
    <row r="2" spans="1:256" ht="15" customHeight="1">
      <c r="A2" s="206"/>
      <c r="B2" s="206"/>
      <c r="C2" s="206"/>
      <c r="D2" s="206"/>
      <c r="E2" s="206"/>
      <c r="F2" s="208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  <c r="IV2" s="206"/>
    </row>
    <row r="3" spans="1:256" ht="77.25" customHeight="1">
      <c r="A3" s="507" t="s">
        <v>161</v>
      </c>
      <c r="B3" s="507"/>
      <c r="C3" s="507"/>
      <c r="D3" s="507"/>
      <c r="E3" s="507"/>
      <c r="F3" s="507"/>
      <c r="G3" s="209"/>
      <c r="H3" s="209"/>
      <c r="I3" s="209"/>
      <c r="J3" s="209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  <c r="IV3" s="206"/>
    </row>
    <row r="6" spans="1:5" ht="14.25" customHeight="1">
      <c r="A6" s="188"/>
      <c r="B6" s="188"/>
      <c r="C6" s="188"/>
      <c r="D6" s="188"/>
      <c r="E6" s="188"/>
    </row>
    <row r="7" spans="1:256" ht="15">
      <c r="A7" s="508" t="s">
        <v>120</v>
      </c>
      <c r="B7" s="512" t="s">
        <v>85</v>
      </c>
      <c r="C7" s="513"/>
      <c r="D7" s="508" t="s">
        <v>162</v>
      </c>
      <c r="E7" s="508" t="s">
        <v>163</v>
      </c>
      <c r="F7" s="514" t="s">
        <v>21</v>
      </c>
      <c r="G7" s="210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  <c r="IN7" s="211"/>
      <c r="IO7" s="211"/>
      <c r="IP7" s="211"/>
      <c r="IQ7" s="211"/>
      <c r="IR7" s="211"/>
      <c r="IS7" s="211"/>
      <c r="IT7" s="211"/>
      <c r="IU7" s="211"/>
      <c r="IV7" s="211"/>
    </row>
    <row r="8" spans="1:256" ht="21">
      <c r="A8" s="509"/>
      <c r="B8" s="189" t="s">
        <v>65</v>
      </c>
      <c r="C8" s="189" t="s">
        <v>15</v>
      </c>
      <c r="D8" s="509"/>
      <c r="E8" s="509"/>
      <c r="F8" s="514"/>
      <c r="G8" s="210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spans="1:256" ht="34.5" customHeight="1">
      <c r="A9" s="189">
        <v>1</v>
      </c>
      <c r="B9" s="189">
        <v>2</v>
      </c>
      <c r="C9" s="189">
        <v>3</v>
      </c>
      <c r="D9" s="189">
        <v>4</v>
      </c>
      <c r="E9" s="189" t="s">
        <v>122</v>
      </c>
      <c r="F9" s="190">
        <v>6</v>
      </c>
      <c r="G9" s="210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  <c r="IV9" s="211"/>
    </row>
    <row r="10" spans="1:7" ht="45">
      <c r="A10" s="191" t="s">
        <v>164</v>
      </c>
      <c r="B10" s="502" t="s">
        <v>165</v>
      </c>
      <c r="C10" s="502" t="s">
        <v>156</v>
      </c>
      <c r="D10" s="192">
        <v>14.484499999999999</v>
      </c>
      <c r="E10" s="192">
        <v>14.484499999999999</v>
      </c>
      <c r="F10" s="504" t="s">
        <v>166</v>
      </c>
      <c r="G10" s="212"/>
    </row>
    <row r="11" spans="1:7" ht="30">
      <c r="A11" s="193" t="s">
        <v>167</v>
      </c>
      <c r="B11" s="503"/>
      <c r="C11" s="503"/>
      <c r="D11" s="194">
        <v>8.2305</v>
      </c>
      <c r="E11" s="194">
        <v>8.2305</v>
      </c>
      <c r="F11" s="505"/>
      <c r="G11" s="212"/>
    </row>
    <row r="12" spans="1:7" ht="45">
      <c r="A12" s="193" t="s">
        <v>168</v>
      </c>
      <c r="B12" s="503"/>
      <c r="C12" s="503"/>
      <c r="D12" s="194">
        <v>6.254</v>
      </c>
      <c r="E12" s="194">
        <v>6.254</v>
      </c>
      <c r="F12" s="505"/>
      <c r="G12" s="212"/>
    </row>
    <row r="13" spans="1:7" ht="45">
      <c r="A13" s="195" t="s">
        <v>169</v>
      </c>
      <c r="B13" s="196" t="s">
        <v>170</v>
      </c>
      <c r="C13" s="196">
        <v>0.188</v>
      </c>
      <c r="D13" s="197">
        <v>533.773</v>
      </c>
      <c r="E13" s="192">
        <v>100.35</v>
      </c>
      <c r="F13" s="505"/>
      <c r="G13" s="212"/>
    </row>
    <row r="14" spans="1:6" ht="90">
      <c r="A14" s="198" t="s">
        <v>157</v>
      </c>
      <c r="B14" s="199" t="s">
        <v>155</v>
      </c>
      <c r="C14" s="199" t="s">
        <v>156</v>
      </c>
      <c r="D14" s="200">
        <v>2.87</v>
      </c>
      <c r="E14" s="201">
        <v>2.87</v>
      </c>
      <c r="F14" s="505"/>
    </row>
    <row r="15" spans="1:6" ht="15">
      <c r="A15" s="202" t="s">
        <v>158</v>
      </c>
      <c r="B15" s="203"/>
      <c r="C15" s="203"/>
      <c r="D15" s="204">
        <v>1.41</v>
      </c>
      <c r="E15" s="204">
        <v>1.41</v>
      </c>
      <c r="F15" s="505"/>
    </row>
    <row r="16" spans="1:6" ht="30">
      <c r="A16" s="202" t="s">
        <v>159</v>
      </c>
      <c r="B16" s="203"/>
      <c r="C16" s="203"/>
      <c r="D16" s="205">
        <v>0.44</v>
      </c>
      <c r="E16" s="204">
        <v>0.44</v>
      </c>
      <c r="F16" s="505"/>
    </row>
    <row r="17" spans="1:6" ht="30">
      <c r="A17" s="202" t="s">
        <v>160</v>
      </c>
      <c r="B17" s="203"/>
      <c r="C17" s="203"/>
      <c r="D17" s="204">
        <v>1.02</v>
      </c>
      <c r="E17" s="204">
        <v>1.02</v>
      </c>
      <c r="F17" s="506"/>
    </row>
    <row r="18" spans="1:6" ht="15">
      <c r="A18" s="213"/>
      <c r="B18" s="213"/>
      <c r="C18" s="213"/>
      <c r="D18" s="214"/>
      <c r="E18" s="215"/>
      <c r="F18" s="216"/>
    </row>
    <row r="19" spans="1:256" ht="18.75">
      <c r="A19" s="510"/>
      <c r="B19" s="510"/>
      <c r="C19" s="510"/>
      <c r="D19" s="510"/>
      <c r="E19" s="510"/>
      <c r="F19" s="216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7"/>
      <c r="FH19" s="217"/>
      <c r="FI19" s="217"/>
      <c r="FJ19" s="217"/>
      <c r="FK19" s="217"/>
      <c r="FL19" s="217"/>
      <c r="FM19" s="217"/>
      <c r="FN19" s="217"/>
      <c r="FO19" s="217"/>
      <c r="FP19" s="217"/>
      <c r="FQ19" s="217"/>
      <c r="FR19" s="217"/>
      <c r="FS19" s="217"/>
      <c r="FT19" s="217"/>
      <c r="FU19" s="217"/>
      <c r="FV19" s="217"/>
      <c r="FW19" s="217"/>
      <c r="FX19" s="217"/>
      <c r="FY19" s="217"/>
      <c r="FZ19" s="217"/>
      <c r="GA19" s="217"/>
      <c r="GB19" s="217"/>
      <c r="GC19" s="217"/>
      <c r="GD19" s="217"/>
      <c r="GE19" s="217"/>
      <c r="GF19" s="217"/>
      <c r="GG19" s="217"/>
      <c r="GH19" s="217"/>
      <c r="GI19" s="217"/>
      <c r="GJ19" s="217"/>
      <c r="GK19" s="217"/>
      <c r="GL19" s="217"/>
      <c r="GM19" s="217"/>
      <c r="GN19" s="217"/>
      <c r="GO19" s="217"/>
      <c r="GP19" s="217"/>
      <c r="GQ19" s="217"/>
      <c r="GR19" s="217"/>
      <c r="GS19" s="217"/>
      <c r="GT19" s="217"/>
      <c r="GU19" s="217"/>
      <c r="GV19" s="217"/>
      <c r="GW19" s="217"/>
      <c r="GX19" s="217"/>
      <c r="GY19" s="217"/>
      <c r="GZ19" s="217"/>
      <c r="HA19" s="217"/>
      <c r="HB19" s="217"/>
      <c r="HC19" s="217"/>
      <c r="HD19" s="217"/>
      <c r="HE19" s="217"/>
      <c r="HF19" s="217"/>
      <c r="HG19" s="217"/>
      <c r="HH19" s="217"/>
      <c r="HI19" s="217"/>
      <c r="HJ19" s="217"/>
      <c r="HK19" s="217"/>
      <c r="HL19" s="217"/>
      <c r="HM19" s="217"/>
      <c r="HN19" s="217"/>
      <c r="HO19" s="217"/>
      <c r="HP19" s="217"/>
      <c r="HQ19" s="217"/>
      <c r="HR19" s="217"/>
      <c r="HS19" s="217"/>
      <c r="HT19" s="217"/>
      <c r="HU19" s="217"/>
      <c r="HV19" s="217"/>
      <c r="HW19" s="217"/>
      <c r="HX19" s="217"/>
      <c r="HY19" s="217"/>
      <c r="HZ19" s="217"/>
      <c r="IA19" s="217"/>
      <c r="IB19" s="217"/>
      <c r="IC19" s="217"/>
      <c r="ID19" s="217"/>
      <c r="IE19" s="217"/>
      <c r="IF19" s="217"/>
      <c r="IG19" s="217"/>
      <c r="IH19" s="217"/>
      <c r="II19" s="217"/>
      <c r="IJ19" s="217"/>
      <c r="IK19" s="217"/>
      <c r="IL19" s="217"/>
      <c r="IM19" s="217"/>
      <c r="IN19" s="217"/>
      <c r="IO19" s="217"/>
      <c r="IP19" s="217"/>
      <c r="IQ19" s="217"/>
      <c r="IR19" s="217"/>
      <c r="IS19" s="217"/>
      <c r="IT19" s="217"/>
      <c r="IU19" s="217"/>
      <c r="IV19" s="217"/>
    </row>
    <row r="20" spans="1:256" ht="15">
      <c r="A20" s="511"/>
      <c r="B20" s="511"/>
      <c r="C20" s="511"/>
      <c r="D20" s="511"/>
      <c r="E20" s="511"/>
      <c r="F20" s="218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  <c r="FG20" s="217"/>
      <c r="FH20" s="217"/>
      <c r="FI20" s="217"/>
      <c r="FJ20" s="217"/>
      <c r="FK20" s="217"/>
      <c r="FL20" s="217"/>
      <c r="FM20" s="217"/>
      <c r="FN20" s="217"/>
      <c r="FO20" s="217"/>
      <c r="FP20" s="217"/>
      <c r="FQ20" s="217"/>
      <c r="FR20" s="217"/>
      <c r="FS20" s="217"/>
      <c r="FT20" s="217"/>
      <c r="FU20" s="217"/>
      <c r="FV20" s="217"/>
      <c r="FW20" s="217"/>
      <c r="FX20" s="217"/>
      <c r="FY20" s="217"/>
      <c r="FZ20" s="217"/>
      <c r="GA20" s="217"/>
      <c r="GB20" s="217"/>
      <c r="GC20" s="217"/>
      <c r="GD20" s="217"/>
      <c r="GE20" s="217"/>
      <c r="GF20" s="217"/>
      <c r="GG20" s="217"/>
      <c r="GH20" s="217"/>
      <c r="GI20" s="217"/>
      <c r="GJ20" s="217"/>
      <c r="GK20" s="217"/>
      <c r="GL20" s="217"/>
      <c r="GM20" s="217"/>
      <c r="GN20" s="217"/>
      <c r="GO20" s="217"/>
      <c r="GP20" s="217"/>
      <c r="GQ20" s="217"/>
      <c r="GR20" s="217"/>
      <c r="GS20" s="217"/>
      <c r="GT20" s="217"/>
      <c r="GU20" s="217"/>
      <c r="GV20" s="217"/>
      <c r="GW20" s="217"/>
      <c r="GX20" s="217"/>
      <c r="GY20" s="217"/>
      <c r="GZ20" s="217"/>
      <c r="HA20" s="217"/>
      <c r="HB20" s="217"/>
      <c r="HC20" s="217"/>
      <c r="HD20" s="217"/>
      <c r="HE20" s="217"/>
      <c r="HF20" s="217"/>
      <c r="HG20" s="217"/>
      <c r="HH20" s="217"/>
      <c r="HI20" s="217"/>
      <c r="HJ20" s="217"/>
      <c r="HK20" s="217"/>
      <c r="HL20" s="217"/>
      <c r="HM20" s="217"/>
      <c r="HN20" s="217"/>
      <c r="HO20" s="217"/>
      <c r="HP20" s="217"/>
      <c r="HQ20" s="217"/>
      <c r="HR20" s="217"/>
      <c r="HS20" s="217"/>
      <c r="HT20" s="217"/>
      <c r="HU20" s="217"/>
      <c r="HV20" s="217"/>
      <c r="HW20" s="217"/>
      <c r="HX20" s="217"/>
      <c r="HY20" s="217"/>
      <c r="HZ20" s="217"/>
      <c r="IA20" s="217"/>
      <c r="IB20" s="217"/>
      <c r="IC20" s="217"/>
      <c r="ID20" s="217"/>
      <c r="IE20" s="217"/>
      <c r="IF20" s="217"/>
      <c r="IG20" s="217"/>
      <c r="IH20" s="217"/>
      <c r="II20" s="217"/>
      <c r="IJ20" s="217"/>
      <c r="IK20" s="217"/>
      <c r="IL20" s="217"/>
      <c r="IM20" s="217"/>
      <c r="IN20" s="217"/>
      <c r="IO20" s="217"/>
      <c r="IP20" s="217"/>
      <c r="IQ20" s="217"/>
      <c r="IR20" s="217"/>
      <c r="IS20" s="217"/>
      <c r="IT20" s="217"/>
      <c r="IU20" s="217"/>
      <c r="IV20" s="217"/>
    </row>
    <row r="21" spans="1:256" ht="15">
      <c r="A21" s="219"/>
      <c r="B21" s="217"/>
      <c r="C21" s="217"/>
      <c r="D21" s="220"/>
      <c r="E21" s="220"/>
      <c r="F21" s="221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7"/>
      <c r="FK21" s="217"/>
      <c r="FL21" s="217"/>
      <c r="FM21" s="217"/>
      <c r="FN21" s="217"/>
      <c r="FO21" s="217"/>
      <c r="FP21" s="217"/>
      <c r="FQ21" s="217"/>
      <c r="FR21" s="217"/>
      <c r="FS21" s="217"/>
      <c r="FT21" s="217"/>
      <c r="FU21" s="217"/>
      <c r="FV21" s="217"/>
      <c r="FW21" s="217"/>
      <c r="FX21" s="217"/>
      <c r="FY21" s="217"/>
      <c r="FZ21" s="217"/>
      <c r="GA21" s="217"/>
      <c r="GB21" s="217"/>
      <c r="GC21" s="217"/>
      <c r="GD21" s="217"/>
      <c r="GE21" s="217"/>
      <c r="GF21" s="217"/>
      <c r="GG21" s="217"/>
      <c r="GH21" s="217"/>
      <c r="GI21" s="217"/>
      <c r="GJ21" s="217"/>
      <c r="GK21" s="217"/>
      <c r="GL21" s="217"/>
      <c r="GM21" s="217"/>
      <c r="GN21" s="217"/>
      <c r="GO21" s="217"/>
      <c r="GP21" s="217"/>
      <c r="GQ21" s="217"/>
      <c r="GR21" s="217"/>
      <c r="GS21" s="217"/>
      <c r="GT21" s="217"/>
      <c r="GU21" s="217"/>
      <c r="GV21" s="217"/>
      <c r="GW21" s="217"/>
      <c r="GX21" s="217"/>
      <c r="GY21" s="217"/>
      <c r="GZ21" s="217"/>
      <c r="HA21" s="217"/>
      <c r="HB21" s="217"/>
      <c r="HC21" s="217"/>
      <c r="HD21" s="217"/>
      <c r="HE21" s="217"/>
      <c r="HF21" s="217"/>
      <c r="HG21" s="217"/>
      <c r="HH21" s="217"/>
      <c r="HI21" s="217"/>
      <c r="HJ21" s="217"/>
      <c r="HK21" s="217"/>
      <c r="HL21" s="217"/>
      <c r="HM21" s="217"/>
      <c r="HN21" s="217"/>
      <c r="HO21" s="217"/>
      <c r="HP21" s="217"/>
      <c r="HQ21" s="217"/>
      <c r="HR21" s="217"/>
      <c r="HS21" s="217"/>
      <c r="HT21" s="217"/>
      <c r="HU21" s="217"/>
      <c r="HV21" s="217"/>
      <c r="HW21" s="217"/>
      <c r="HX21" s="217"/>
      <c r="HY21" s="217"/>
      <c r="HZ21" s="217"/>
      <c r="IA21" s="217"/>
      <c r="IB21" s="217"/>
      <c r="IC21" s="217"/>
      <c r="ID21" s="217"/>
      <c r="IE21" s="217"/>
      <c r="IF21" s="217"/>
      <c r="IG21" s="217"/>
      <c r="IH21" s="217"/>
      <c r="II21" s="217"/>
      <c r="IJ21" s="217"/>
      <c r="IK21" s="217"/>
      <c r="IL21" s="217"/>
      <c r="IM21" s="217"/>
      <c r="IN21" s="217"/>
      <c r="IO21" s="217"/>
      <c r="IP21" s="217"/>
      <c r="IQ21" s="217"/>
      <c r="IR21" s="217"/>
      <c r="IS21" s="217"/>
      <c r="IT21" s="217"/>
      <c r="IU21" s="217"/>
      <c r="IV21" s="217"/>
    </row>
    <row r="22" spans="1:256" ht="15">
      <c r="A22" s="217"/>
      <c r="B22" s="217"/>
      <c r="C22" s="217"/>
      <c r="D22" s="220"/>
      <c r="E22" s="220"/>
      <c r="F22" s="221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7"/>
      <c r="GP22" s="217"/>
      <c r="GQ22" s="217"/>
      <c r="GR22" s="217"/>
      <c r="GS22" s="217"/>
      <c r="GT22" s="217"/>
      <c r="GU22" s="217"/>
      <c r="GV22" s="217"/>
      <c r="GW22" s="217"/>
      <c r="GX22" s="217"/>
      <c r="GY22" s="217"/>
      <c r="GZ22" s="217"/>
      <c r="HA22" s="217"/>
      <c r="HB22" s="217"/>
      <c r="HC22" s="217"/>
      <c r="HD22" s="217"/>
      <c r="HE22" s="217"/>
      <c r="HF22" s="217"/>
      <c r="HG22" s="217"/>
      <c r="HH22" s="217"/>
      <c r="HI22" s="217"/>
      <c r="HJ22" s="217"/>
      <c r="HK22" s="217"/>
      <c r="HL22" s="217"/>
      <c r="HM22" s="217"/>
      <c r="HN22" s="217"/>
      <c r="HO22" s="217"/>
      <c r="HP22" s="217"/>
      <c r="HQ22" s="217"/>
      <c r="HR22" s="217"/>
      <c r="HS22" s="217"/>
      <c r="HT22" s="217"/>
      <c r="HU22" s="217"/>
      <c r="HV22" s="217"/>
      <c r="HW22" s="217"/>
      <c r="HX22" s="217"/>
      <c r="HY22" s="217"/>
      <c r="HZ22" s="217"/>
      <c r="IA22" s="217"/>
      <c r="IB22" s="217"/>
      <c r="IC22" s="217"/>
      <c r="ID22" s="217"/>
      <c r="IE22" s="217"/>
      <c r="IF22" s="217"/>
      <c r="IG22" s="217"/>
      <c r="IH22" s="217"/>
      <c r="II22" s="217"/>
      <c r="IJ22" s="217"/>
      <c r="IK22" s="217"/>
      <c r="IL22" s="217"/>
      <c r="IM22" s="217"/>
      <c r="IN22" s="217"/>
      <c r="IO22" s="217"/>
      <c r="IP22" s="217"/>
      <c r="IQ22" s="217"/>
      <c r="IR22" s="217"/>
      <c r="IS22" s="217"/>
      <c r="IT22" s="217"/>
      <c r="IU22" s="217"/>
      <c r="IV22" s="217"/>
    </row>
    <row r="23" spans="1:256" ht="15">
      <c r="A23" s="217"/>
      <c r="B23" s="217"/>
      <c r="C23" s="217"/>
      <c r="D23" s="220"/>
      <c r="E23" s="220"/>
      <c r="F23" s="221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  <c r="FF23" s="217"/>
      <c r="FG23" s="217"/>
      <c r="FH23" s="217"/>
      <c r="FI23" s="217"/>
      <c r="FJ23" s="217"/>
      <c r="FK23" s="217"/>
      <c r="FL23" s="217"/>
      <c r="FM23" s="217"/>
      <c r="FN23" s="217"/>
      <c r="FO23" s="217"/>
      <c r="FP23" s="217"/>
      <c r="FQ23" s="217"/>
      <c r="FR23" s="217"/>
      <c r="FS23" s="217"/>
      <c r="FT23" s="217"/>
      <c r="FU23" s="217"/>
      <c r="FV23" s="217"/>
      <c r="FW23" s="217"/>
      <c r="FX23" s="217"/>
      <c r="FY23" s="217"/>
      <c r="FZ23" s="217"/>
      <c r="GA23" s="217"/>
      <c r="GB23" s="217"/>
      <c r="GC23" s="217"/>
      <c r="GD23" s="217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  <c r="GQ23" s="217"/>
      <c r="GR23" s="217"/>
      <c r="GS23" s="217"/>
      <c r="GT23" s="217"/>
      <c r="GU23" s="217"/>
      <c r="GV23" s="217"/>
      <c r="GW23" s="217"/>
      <c r="GX23" s="217"/>
      <c r="GY23" s="217"/>
      <c r="GZ23" s="217"/>
      <c r="HA23" s="217"/>
      <c r="HB23" s="217"/>
      <c r="HC23" s="217"/>
      <c r="HD23" s="217"/>
      <c r="HE23" s="217"/>
      <c r="HF23" s="217"/>
      <c r="HG23" s="217"/>
      <c r="HH23" s="217"/>
      <c r="HI23" s="217"/>
      <c r="HJ23" s="217"/>
      <c r="HK23" s="217"/>
      <c r="HL23" s="217"/>
      <c r="HM23" s="217"/>
      <c r="HN23" s="217"/>
      <c r="HO23" s="217"/>
      <c r="HP23" s="217"/>
      <c r="HQ23" s="217"/>
      <c r="HR23" s="217"/>
      <c r="HS23" s="217"/>
      <c r="HT23" s="217"/>
      <c r="HU23" s="217"/>
      <c r="HV23" s="217"/>
      <c r="HW23" s="217"/>
      <c r="HX23" s="217"/>
      <c r="HY23" s="217"/>
      <c r="HZ23" s="217"/>
      <c r="IA23" s="217"/>
      <c r="IB23" s="217"/>
      <c r="IC23" s="217"/>
      <c r="ID23" s="217"/>
      <c r="IE23" s="217"/>
      <c r="IF23" s="217"/>
      <c r="IG23" s="217"/>
      <c r="IH23" s="217"/>
      <c r="II23" s="217"/>
      <c r="IJ23" s="217"/>
      <c r="IK23" s="217"/>
      <c r="IL23" s="217"/>
      <c r="IM23" s="217"/>
      <c r="IN23" s="217"/>
      <c r="IO23" s="217"/>
      <c r="IP23" s="217"/>
      <c r="IQ23" s="217"/>
      <c r="IR23" s="217"/>
      <c r="IS23" s="217"/>
      <c r="IT23" s="217"/>
      <c r="IU23" s="217"/>
      <c r="IV23" s="217"/>
    </row>
    <row r="24" spans="1:6" ht="15">
      <c r="A24" s="217"/>
      <c r="D24" s="212"/>
      <c r="E24" s="212"/>
      <c r="F24" s="222"/>
    </row>
    <row r="25" spans="1:6" ht="15">
      <c r="A25" s="217"/>
      <c r="D25" s="212"/>
      <c r="E25" s="212"/>
      <c r="F25" s="222"/>
    </row>
    <row r="26" spans="1:6" ht="15">
      <c r="A26" s="217"/>
      <c r="D26" s="212"/>
      <c r="E26" s="212"/>
      <c r="F26" s="222"/>
    </row>
    <row r="27" spans="4:6" ht="15">
      <c r="D27" s="212"/>
      <c r="E27" s="212"/>
      <c r="F27" s="222"/>
    </row>
    <row r="28" spans="4:6" ht="15">
      <c r="D28" s="212"/>
      <c r="E28" s="212"/>
      <c r="F28" s="222"/>
    </row>
    <row r="29" spans="4:6" ht="15">
      <c r="D29" s="212"/>
      <c r="E29" s="212"/>
      <c r="F29" s="222"/>
    </row>
    <row r="30" spans="4:6" ht="15">
      <c r="D30" s="212"/>
      <c r="E30" s="212"/>
      <c r="F30" s="222"/>
    </row>
    <row r="31" spans="4:6" ht="15">
      <c r="D31" s="212"/>
      <c r="E31" s="212"/>
      <c r="F31" s="222"/>
    </row>
    <row r="35" spans="1:7" ht="15">
      <c r="A35" s="206"/>
      <c r="B35" s="206"/>
      <c r="C35" s="206"/>
      <c r="D35" s="206"/>
      <c r="E35" s="206"/>
      <c r="F35" s="208"/>
      <c r="G35" s="206"/>
    </row>
    <row r="40" spans="4:6" ht="15">
      <c r="D40" s="206"/>
      <c r="E40" s="206"/>
      <c r="F40" s="208"/>
    </row>
    <row r="41" spans="4:6" ht="15">
      <c r="D41" s="206"/>
      <c r="E41" s="206"/>
      <c r="F41" s="208"/>
    </row>
    <row r="42" spans="4:6" ht="15">
      <c r="D42" s="206"/>
      <c r="E42" s="206"/>
      <c r="F42" s="208"/>
    </row>
    <row r="44" spans="1:6" ht="15">
      <c r="A44" s="206"/>
      <c r="B44" s="206"/>
      <c r="C44" s="206"/>
      <c r="D44" s="206"/>
      <c r="E44" s="206"/>
      <c r="F44" s="208"/>
    </row>
    <row r="48" spans="4:6" ht="15">
      <c r="D48" s="206"/>
      <c r="E48" s="206"/>
      <c r="F48" s="208"/>
    </row>
    <row r="49" spans="4:6" ht="15">
      <c r="D49" s="206"/>
      <c r="E49" s="206"/>
      <c r="F49" s="208"/>
    </row>
    <row r="55" spans="4:6" ht="15">
      <c r="D55" s="206"/>
      <c r="E55" s="206"/>
      <c r="F55" s="208"/>
    </row>
    <row r="60" spans="4:6" ht="15">
      <c r="D60" s="206"/>
      <c r="E60" s="206"/>
      <c r="F60" s="208"/>
    </row>
    <row r="61" spans="7:8" ht="15">
      <c r="G61" s="206"/>
      <c r="H61" s="206"/>
    </row>
  </sheetData>
  <sheetProtection/>
  <mergeCells count="11">
    <mergeCell ref="B10:B12"/>
    <mergeCell ref="C10:C12"/>
    <mergeCell ref="F10:F17"/>
    <mergeCell ref="A3:F3"/>
    <mergeCell ref="A7:A8"/>
    <mergeCell ref="A19:E19"/>
    <mergeCell ref="A20:E20"/>
    <mergeCell ref="B7:C7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IV59"/>
  <sheetViews>
    <sheetView tabSelected="1" view="pageBreakPreview" zoomScale="80" zoomScaleSheetLayoutView="80" zoomScalePageLayoutView="0" workbookViewId="0" topLeftCell="A1">
      <selection activeCell="M15" sqref="M15"/>
    </sheetView>
  </sheetViews>
  <sheetFormatPr defaultColWidth="9.140625" defaultRowHeight="15"/>
  <cols>
    <col min="1" max="1" width="41.00390625" style="186" customWidth="1"/>
    <col min="2" max="2" width="11.57421875" style="186" customWidth="1"/>
    <col min="3" max="3" width="19.421875" style="186" customWidth="1"/>
    <col min="4" max="4" width="16.421875" style="186" customWidth="1"/>
    <col min="5" max="5" width="23.140625" style="186" customWidth="1"/>
    <col min="6" max="6" width="18.57421875" style="187" customWidth="1"/>
    <col min="7" max="7" width="11.28125" style="186" customWidth="1"/>
    <col min="8" max="16384" width="9.140625" style="186" customWidth="1"/>
  </cols>
  <sheetData>
    <row r="1" spans="1:256" ht="15">
      <c r="A1" s="206"/>
      <c r="B1" s="206"/>
      <c r="C1" s="206"/>
      <c r="D1" s="206"/>
      <c r="E1" s="206"/>
      <c r="F1" s="207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  <c r="IV1" s="206"/>
    </row>
    <row r="2" spans="1:256" ht="15">
      <c r="A2" s="206"/>
      <c r="B2" s="206"/>
      <c r="C2" s="206"/>
      <c r="D2" s="206"/>
      <c r="E2" s="206"/>
      <c r="F2" s="208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  <c r="IV2" s="206"/>
    </row>
    <row r="3" spans="1:256" ht="15">
      <c r="A3" s="206"/>
      <c r="B3" s="206"/>
      <c r="C3" s="206"/>
      <c r="D3" s="206"/>
      <c r="E3" s="206"/>
      <c r="F3" s="208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  <c r="IV3" s="206"/>
    </row>
    <row r="4" spans="1:256" ht="60" customHeight="1">
      <c r="A4" s="453" t="s">
        <v>177</v>
      </c>
      <c r="B4" s="453"/>
      <c r="C4" s="453"/>
      <c r="D4" s="453"/>
      <c r="E4" s="453"/>
      <c r="F4" s="453"/>
      <c r="G4" s="209"/>
      <c r="H4" s="209"/>
      <c r="I4" s="209"/>
      <c r="J4" s="209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  <c r="IV4" s="206"/>
    </row>
    <row r="7" spans="1:5" ht="15">
      <c r="A7" s="188"/>
      <c r="B7" s="188"/>
      <c r="C7" s="188"/>
      <c r="D7" s="188"/>
      <c r="E7" s="2" t="s">
        <v>138</v>
      </c>
    </row>
    <row r="8" spans="1:256" ht="15">
      <c r="A8" s="523" t="s">
        <v>120</v>
      </c>
      <c r="B8" s="523" t="s">
        <v>85</v>
      </c>
      <c r="C8" s="523"/>
      <c r="D8" s="523" t="s">
        <v>162</v>
      </c>
      <c r="E8" s="523" t="s">
        <v>163</v>
      </c>
      <c r="F8" s="514" t="s">
        <v>21</v>
      </c>
      <c r="G8" s="210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spans="1:256" ht="31.5">
      <c r="A9" s="523"/>
      <c r="B9" s="189" t="s">
        <v>65</v>
      </c>
      <c r="C9" s="189" t="s">
        <v>15</v>
      </c>
      <c r="D9" s="523"/>
      <c r="E9" s="523"/>
      <c r="F9" s="514"/>
      <c r="G9" s="210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  <c r="IV9" s="211"/>
    </row>
    <row r="10" spans="1:256" ht="15">
      <c r="A10" s="189">
        <v>1</v>
      </c>
      <c r="B10" s="189">
        <v>2</v>
      </c>
      <c r="C10" s="189">
        <v>3</v>
      </c>
      <c r="D10" s="189">
        <v>4</v>
      </c>
      <c r="E10" s="189" t="s">
        <v>122</v>
      </c>
      <c r="F10" s="223">
        <v>6</v>
      </c>
      <c r="G10" s="224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5"/>
    </row>
    <row r="11" spans="1:7" ht="15">
      <c r="A11" s="515" t="s">
        <v>171</v>
      </c>
      <c r="B11" s="516"/>
      <c r="C11" s="516"/>
      <c r="D11" s="516"/>
      <c r="E11" s="517"/>
      <c r="F11" s="518" t="s">
        <v>172</v>
      </c>
      <c r="G11" s="212"/>
    </row>
    <row r="12" spans="1:7" ht="79.5" customHeight="1">
      <c r="A12" s="226" t="s">
        <v>139</v>
      </c>
      <c r="B12" s="520" t="s">
        <v>170</v>
      </c>
      <c r="C12" s="227">
        <v>7.6</v>
      </c>
      <c r="D12" s="228">
        <v>69.41</v>
      </c>
      <c r="E12" s="229">
        <f>ROUND(C12*D12,2)</f>
        <v>527.52</v>
      </c>
      <c r="F12" s="518"/>
      <c r="G12" s="212"/>
    </row>
    <row r="13" spans="1:7" ht="68.25" customHeight="1">
      <c r="A13" s="226" t="s">
        <v>140</v>
      </c>
      <c r="B13" s="521"/>
      <c r="C13" s="227">
        <v>7.6</v>
      </c>
      <c r="D13" s="228">
        <f>D12</f>
        <v>69.41</v>
      </c>
      <c r="E13" s="229">
        <f>ROUND(C13*D13,2)</f>
        <v>527.52</v>
      </c>
      <c r="F13" s="518"/>
      <c r="G13" s="212"/>
    </row>
    <row r="14" spans="1:7" ht="70.5" customHeight="1">
      <c r="A14" s="226" t="s">
        <v>173</v>
      </c>
      <c r="B14" s="522"/>
      <c r="C14" s="227">
        <v>3.7</v>
      </c>
      <c r="D14" s="228">
        <f>D13</f>
        <v>69.41</v>
      </c>
      <c r="E14" s="229">
        <f>ROUND(C14*D14,2)</f>
        <v>256.82</v>
      </c>
      <c r="F14" s="518"/>
      <c r="G14" s="212"/>
    </row>
    <row r="15" spans="1:7" ht="75">
      <c r="A15" s="230" t="s">
        <v>174</v>
      </c>
      <c r="B15" s="231" t="s">
        <v>175</v>
      </c>
      <c r="C15" s="227" t="s">
        <v>176</v>
      </c>
      <c r="D15" s="228">
        <f>D12</f>
        <v>69.41</v>
      </c>
      <c r="E15" s="229"/>
      <c r="F15" s="518"/>
      <c r="G15" s="212"/>
    </row>
    <row r="16" spans="1:6" ht="15">
      <c r="A16" s="213"/>
      <c r="B16" s="213"/>
      <c r="C16" s="213"/>
      <c r="D16" s="214"/>
      <c r="E16" s="215"/>
      <c r="F16" s="216"/>
    </row>
    <row r="17" spans="1:256" ht="40.5" customHeight="1">
      <c r="A17" s="519" t="str">
        <f>'[1]ЖБО'!A33</f>
        <v>2. Установить плату за вывоз жидких бытовых отходов для частного сектора с.п. Полноват в размере 200,77 рублей (с учетом НДС) за 1 м3.</v>
      </c>
      <c r="B17" s="519"/>
      <c r="C17" s="519"/>
      <c r="D17" s="519"/>
      <c r="E17" s="519"/>
      <c r="F17" s="519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17"/>
      <c r="FJ17" s="217"/>
      <c r="FK17" s="217"/>
      <c r="FL17" s="217"/>
      <c r="FM17" s="217"/>
      <c r="FN17" s="217"/>
      <c r="FO17" s="217"/>
      <c r="FP17" s="217"/>
      <c r="FQ17" s="217"/>
      <c r="FR17" s="217"/>
      <c r="FS17" s="217"/>
      <c r="FT17" s="217"/>
      <c r="FU17" s="217"/>
      <c r="FV17" s="217"/>
      <c r="FW17" s="217"/>
      <c r="FX17" s="217"/>
      <c r="FY17" s="217"/>
      <c r="FZ17" s="217"/>
      <c r="GA17" s="217"/>
      <c r="GB17" s="217"/>
      <c r="GC17" s="217"/>
      <c r="GD17" s="217"/>
      <c r="GE17" s="217"/>
      <c r="GF17" s="217"/>
      <c r="GG17" s="217"/>
      <c r="GH17" s="217"/>
      <c r="GI17" s="217"/>
      <c r="GJ17" s="217"/>
      <c r="GK17" s="217"/>
      <c r="GL17" s="217"/>
      <c r="GM17" s="217"/>
      <c r="GN17" s="217"/>
      <c r="GO17" s="217"/>
      <c r="GP17" s="217"/>
      <c r="GQ17" s="217"/>
      <c r="GR17" s="217"/>
      <c r="GS17" s="217"/>
      <c r="GT17" s="217"/>
      <c r="GU17" s="217"/>
      <c r="GV17" s="217"/>
      <c r="GW17" s="217"/>
      <c r="GX17" s="217"/>
      <c r="GY17" s="217"/>
      <c r="GZ17" s="217"/>
      <c r="HA17" s="217"/>
      <c r="HB17" s="217"/>
      <c r="HC17" s="217"/>
      <c r="HD17" s="217"/>
      <c r="HE17" s="217"/>
      <c r="HF17" s="217"/>
      <c r="HG17" s="217"/>
      <c r="HH17" s="217"/>
      <c r="HI17" s="217"/>
      <c r="HJ17" s="217"/>
      <c r="HK17" s="217"/>
      <c r="HL17" s="217"/>
      <c r="HM17" s="217"/>
      <c r="HN17" s="217"/>
      <c r="HO17" s="217"/>
      <c r="HP17" s="217"/>
      <c r="HQ17" s="217"/>
      <c r="HR17" s="217"/>
      <c r="HS17" s="217"/>
      <c r="HT17" s="217"/>
      <c r="HU17" s="217"/>
      <c r="HV17" s="217"/>
      <c r="HW17" s="217"/>
      <c r="HX17" s="217"/>
      <c r="HY17" s="217"/>
      <c r="HZ17" s="217"/>
      <c r="IA17" s="217"/>
      <c r="IB17" s="217"/>
      <c r="IC17" s="217"/>
      <c r="ID17" s="217"/>
      <c r="IE17" s="217"/>
      <c r="IF17" s="217"/>
      <c r="IG17" s="217"/>
      <c r="IH17" s="217"/>
      <c r="II17" s="217"/>
      <c r="IJ17" s="217"/>
      <c r="IK17" s="217"/>
      <c r="IL17" s="217"/>
      <c r="IM17" s="217"/>
      <c r="IN17" s="217"/>
      <c r="IO17" s="217"/>
      <c r="IP17" s="217"/>
      <c r="IQ17" s="217"/>
      <c r="IR17" s="217"/>
      <c r="IS17" s="217"/>
      <c r="IT17" s="217"/>
      <c r="IU17" s="217"/>
      <c r="IV17" s="217"/>
    </row>
    <row r="18" spans="1:256" ht="15">
      <c r="A18" s="511"/>
      <c r="B18" s="511"/>
      <c r="C18" s="511"/>
      <c r="D18" s="511"/>
      <c r="E18" s="511"/>
      <c r="F18" s="218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7"/>
      <c r="FI18" s="217"/>
      <c r="FJ18" s="217"/>
      <c r="FK18" s="217"/>
      <c r="FL18" s="217"/>
      <c r="FM18" s="217"/>
      <c r="FN18" s="217"/>
      <c r="FO18" s="217"/>
      <c r="FP18" s="217"/>
      <c r="FQ18" s="217"/>
      <c r="FR18" s="217"/>
      <c r="FS18" s="217"/>
      <c r="FT18" s="217"/>
      <c r="FU18" s="217"/>
      <c r="FV18" s="217"/>
      <c r="FW18" s="217"/>
      <c r="FX18" s="217"/>
      <c r="FY18" s="217"/>
      <c r="FZ18" s="217"/>
      <c r="GA18" s="217"/>
      <c r="GB18" s="217"/>
      <c r="GC18" s="217"/>
      <c r="GD18" s="217"/>
      <c r="GE18" s="217"/>
      <c r="GF18" s="217"/>
      <c r="GG18" s="217"/>
      <c r="GH18" s="217"/>
      <c r="GI18" s="217"/>
      <c r="GJ18" s="217"/>
      <c r="GK18" s="217"/>
      <c r="GL18" s="217"/>
      <c r="GM18" s="217"/>
      <c r="GN18" s="217"/>
      <c r="GO18" s="217"/>
      <c r="GP18" s="217"/>
      <c r="GQ18" s="217"/>
      <c r="GR18" s="217"/>
      <c r="GS18" s="217"/>
      <c r="GT18" s="217"/>
      <c r="GU18" s="217"/>
      <c r="GV18" s="217"/>
      <c r="GW18" s="217"/>
      <c r="GX18" s="217"/>
      <c r="GY18" s="217"/>
      <c r="GZ18" s="217"/>
      <c r="HA18" s="217"/>
      <c r="HB18" s="217"/>
      <c r="HC18" s="217"/>
      <c r="HD18" s="217"/>
      <c r="HE18" s="217"/>
      <c r="HF18" s="217"/>
      <c r="HG18" s="217"/>
      <c r="HH18" s="217"/>
      <c r="HI18" s="217"/>
      <c r="HJ18" s="217"/>
      <c r="HK18" s="217"/>
      <c r="HL18" s="217"/>
      <c r="HM18" s="217"/>
      <c r="HN18" s="217"/>
      <c r="HO18" s="217"/>
      <c r="HP18" s="217"/>
      <c r="HQ18" s="217"/>
      <c r="HR18" s="217"/>
      <c r="HS18" s="217"/>
      <c r="HT18" s="217"/>
      <c r="HU18" s="217"/>
      <c r="HV18" s="217"/>
      <c r="HW18" s="217"/>
      <c r="HX18" s="217"/>
      <c r="HY18" s="217"/>
      <c r="HZ18" s="217"/>
      <c r="IA18" s="217"/>
      <c r="IB18" s="217"/>
      <c r="IC18" s="217"/>
      <c r="ID18" s="217"/>
      <c r="IE18" s="217"/>
      <c r="IF18" s="217"/>
      <c r="IG18" s="217"/>
      <c r="IH18" s="217"/>
      <c r="II18" s="217"/>
      <c r="IJ18" s="217"/>
      <c r="IK18" s="217"/>
      <c r="IL18" s="217"/>
      <c r="IM18" s="217"/>
      <c r="IN18" s="217"/>
      <c r="IO18" s="217"/>
      <c r="IP18" s="217"/>
      <c r="IQ18" s="217"/>
      <c r="IR18" s="217"/>
      <c r="IS18" s="217"/>
      <c r="IT18" s="217"/>
      <c r="IU18" s="217"/>
      <c r="IV18" s="217"/>
    </row>
    <row r="19" spans="1:256" ht="15">
      <c r="A19" s="219"/>
      <c r="B19" s="217"/>
      <c r="C19" s="217"/>
      <c r="D19" s="220"/>
      <c r="E19" s="220"/>
      <c r="F19" s="221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7"/>
      <c r="FH19" s="217"/>
      <c r="FI19" s="217"/>
      <c r="FJ19" s="217"/>
      <c r="FK19" s="217"/>
      <c r="FL19" s="217"/>
      <c r="FM19" s="217"/>
      <c r="FN19" s="217"/>
      <c r="FO19" s="217"/>
      <c r="FP19" s="217"/>
      <c r="FQ19" s="217"/>
      <c r="FR19" s="217"/>
      <c r="FS19" s="217"/>
      <c r="FT19" s="217"/>
      <c r="FU19" s="217"/>
      <c r="FV19" s="217"/>
      <c r="FW19" s="217"/>
      <c r="FX19" s="217"/>
      <c r="FY19" s="217"/>
      <c r="FZ19" s="217"/>
      <c r="GA19" s="217"/>
      <c r="GB19" s="217"/>
      <c r="GC19" s="217"/>
      <c r="GD19" s="217"/>
      <c r="GE19" s="217"/>
      <c r="GF19" s="217"/>
      <c r="GG19" s="217"/>
      <c r="GH19" s="217"/>
      <c r="GI19" s="217"/>
      <c r="GJ19" s="217"/>
      <c r="GK19" s="217"/>
      <c r="GL19" s="217"/>
      <c r="GM19" s="217"/>
      <c r="GN19" s="217"/>
      <c r="GO19" s="217"/>
      <c r="GP19" s="217"/>
      <c r="GQ19" s="217"/>
      <c r="GR19" s="217"/>
      <c r="GS19" s="217"/>
      <c r="GT19" s="217"/>
      <c r="GU19" s="217"/>
      <c r="GV19" s="217"/>
      <c r="GW19" s="217"/>
      <c r="GX19" s="217"/>
      <c r="GY19" s="217"/>
      <c r="GZ19" s="217"/>
      <c r="HA19" s="217"/>
      <c r="HB19" s="217"/>
      <c r="HC19" s="217"/>
      <c r="HD19" s="217"/>
      <c r="HE19" s="217"/>
      <c r="HF19" s="217"/>
      <c r="HG19" s="217"/>
      <c r="HH19" s="217"/>
      <c r="HI19" s="217"/>
      <c r="HJ19" s="217"/>
      <c r="HK19" s="217"/>
      <c r="HL19" s="217"/>
      <c r="HM19" s="217"/>
      <c r="HN19" s="217"/>
      <c r="HO19" s="217"/>
      <c r="HP19" s="217"/>
      <c r="HQ19" s="217"/>
      <c r="HR19" s="217"/>
      <c r="HS19" s="217"/>
      <c r="HT19" s="217"/>
      <c r="HU19" s="217"/>
      <c r="HV19" s="217"/>
      <c r="HW19" s="217"/>
      <c r="HX19" s="217"/>
      <c r="HY19" s="217"/>
      <c r="HZ19" s="217"/>
      <c r="IA19" s="217"/>
      <c r="IB19" s="217"/>
      <c r="IC19" s="217"/>
      <c r="ID19" s="217"/>
      <c r="IE19" s="217"/>
      <c r="IF19" s="217"/>
      <c r="IG19" s="217"/>
      <c r="IH19" s="217"/>
      <c r="II19" s="217"/>
      <c r="IJ19" s="217"/>
      <c r="IK19" s="217"/>
      <c r="IL19" s="217"/>
      <c r="IM19" s="217"/>
      <c r="IN19" s="217"/>
      <c r="IO19" s="217"/>
      <c r="IP19" s="217"/>
      <c r="IQ19" s="217"/>
      <c r="IR19" s="217"/>
      <c r="IS19" s="217"/>
      <c r="IT19" s="217"/>
      <c r="IU19" s="217"/>
      <c r="IV19" s="217"/>
    </row>
    <row r="20" spans="1:256" ht="15">
      <c r="A20" s="217"/>
      <c r="B20" s="217"/>
      <c r="C20" s="217"/>
      <c r="D20" s="220"/>
      <c r="E20" s="220"/>
      <c r="F20" s="221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  <c r="FG20" s="217"/>
      <c r="FH20" s="217"/>
      <c r="FI20" s="217"/>
      <c r="FJ20" s="217"/>
      <c r="FK20" s="217"/>
      <c r="FL20" s="217"/>
      <c r="FM20" s="217"/>
      <c r="FN20" s="217"/>
      <c r="FO20" s="217"/>
      <c r="FP20" s="217"/>
      <c r="FQ20" s="217"/>
      <c r="FR20" s="217"/>
      <c r="FS20" s="217"/>
      <c r="FT20" s="217"/>
      <c r="FU20" s="217"/>
      <c r="FV20" s="217"/>
      <c r="FW20" s="217"/>
      <c r="FX20" s="217"/>
      <c r="FY20" s="217"/>
      <c r="FZ20" s="217"/>
      <c r="GA20" s="217"/>
      <c r="GB20" s="217"/>
      <c r="GC20" s="217"/>
      <c r="GD20" s="217"/>
      <c r="GE20" s="217"/>
      <c r="GF20" s="217"/>
      <c r="GG20" s="217"/>
      <c r="GH20" s="217"/>
      <c r="GI20" s="217"/>
      <c r="GJ20" s="217"/>
      <c r="GK20" s="217"/>
      <c r="GL20" s="217"/>
      <c r="GM20" s="217"/>
      <c r="GN20" s="217"/>
      <c r="GO20" s="217"/>
      <c r="GP20" s="217"/>
      <c r="GQ20" s="217"/>
      <c r="GR20" s="217"/>
      <c r="GS20" s="217"/>
      <c r="GT20" s="217"/>
      <c r="GU20" s="217"/>
      <c r="GV20" s="217"/>
      <c r="GW20" s="217"/>
      <c r="GX20" s="217"/>
      <c r="GY20" s="217"/>
      <c r="GZ20" s="217"/>
      <c r="HA20" s="217"/>
      <c r="HB20" s="217"/>
      <c r="HC20" s="217"/>
      <c r="HD20" s="217"/>
      <c r="HE20" s="217"/>
      <c r="HF20" s="217"/>
      <c r="HG20" s="217"/>
      <c r="HH20" s="217"/>
      <c r="HI20" s="217"/>
      <c r="HJ20" s="217"/>
      <c r="HK20" s="217"/>
      <c r="HL20" s="217"/>
      <c r="HM20" s="217"/>
      <c r="HN20" s="217"/>
      <c r="HO20" s="217"/>
      <c r="HP20" s="217"/>
      <c r="HQ20" s="217"/>
      <c r="HR20" s="217"/>
      <c r="HS20" s="217"/>
      <c r="HT20" s="217"/>
      <c r="HU20" s="217"/>
      <c r="HV20" s="217"/>
      <c r="HW20" s="217"/>
      <c r="HX20" s="217"/>
      <c r="HY20" s="217"/>
      <c r="HZ20" s="217"/>
      <c r="IA20" s="217"/>
      <c r="IB20" s="217"/>
      <c r="IC20" s="217"/>
      <c r="ID20" s="217"/>
      <c r="IE20" s="217"/>
      <c r="IF20" s="217"/>
      <c r="IG20" s="217"/>
      <c r="IH20" s="217"/>
      <c r="II20" s="217"/>
      <c r="IJ20" s="217"/>
      <c r="IK20" s="217"/>
      <c r="IL20" s="217"/>
      <c r="IM20" s="217"/>
      <c r="IN20" s="217"/>
      <c r="IO20" s="217"/>
      <c r="IP20" s="217"/>
      <c r="IQ20" s="217"/>
      <c r="IR20" s="217"/>
      <c r="IS20" s="217"/>
      <c r="IT20" s="217"/>
      <c r="IU20" s="217"/>
      <c r="IV20" s="217"/>
    </row>
    <row r="21" spans="1:256" ht="15">
      <c r="A21" s="217"/>
      <c r="B21" s="217"/>
      <c r="C21" s="217"/>
      <c r="D21" s="220"/>
      <c r="E21" s="220"/>
      <c r="F21" s="221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7"/>
      <c r="FK21" s="217"/>
      <c r="FL21" s="217"/>
      <c r="FM21" s="217"/>
      <c r="FN21" s="217"/>
      <c r="FO21" s="217"/>
      <c r="FP21" s="217"/>
      <c r="FQ21" s="217"/>
      <c r="FR21" s="217"/>
      <c r="FS21" s="217"/>
      <c r="FT21" s="217"/>
      <c r="FU21" s="217"/>
      <c r="FV21" s="217"/>
      <c r="FW21" s="217"/>
      <c r="FX21" s="217"/>
      <c r="FY21" s="217"/>
      <c r="FZ21" s="217"/>
      <c r="GA21" s="217"/>
      <c r="GB21" s="217"/>
      <c r="GC21" s="217"/>
      <c r="GD21" s="217"/>
      <c r="GE21" s="217"/>
      <c r="GF21" s="217"/>
      <c r="GG21" s="217"/>
      <c r="GH21" s="217"/>
      <c r="GI21" s="217"/>
      <c r="GJ21" s="217"/>
      <c r="GK21" s="217"/>
      <c r="GL21" s="217"/>
      <c r="GM21" s="217"/>
      <c r="GN21" s="217"/>
      <c r="GO21" s="217"/>
      <c r="GP21" s="217"/>
      <c r="GQ21" s="217"/>
      <c r="GR21" s="217"/>
      <c r="GS21" s="217"/>
      <c r="GT21" s="217"/>
      <c r="GU21" s="217"/>
      <c r="GV21" s="217"/>
      <c r="GW21" s="217"/>
      <c r="GX21" s="217"/>
      <c r="GY21" s="217"/>
      <c r="GZ21" s="217"/>
      <c r="HA21" s="217"/>
      <c r="HB21" s="217"/>
      <c r="HC21" s="217"/>
      <c r="HD21" s="217"/>
      <c r="HE21" s="217"/>
      <c r="HF21" s="217"/>
      <c r="HG21" s="217"/>
      <c r="HH21" s="217"/>
      <c r="HI21" s="217"/>
      <c r="HJ21" s="217"/>
      <c r="HK21" s="217"/>
      <c r="HL21" s="217"/>
      <c r="HM21" s="217"/>
      <c r="HN21" s="217"/>
      <c r="HO21" s="217"/>
      <c r="HP21" s="217"/>
      <c r="HQ21" s="217"/>
      <c r="HR21" s="217"/>
      <c r="HS21" s="217"/>
      <c r="HT21" s="217"/>
      <c r="HU21" s="217"/>
      <c r="HV21" s="217"/>
      <c r="HW21" s="217"/>
      <c r="HX21" s="217"/>
      <c r="HY21" s="217"/>
      <c r="HZ21" s="217"/>
      <c r="IA21" s="217"/>
      <c r="IB21" s="217"/>
      <c r="IC21" s="217"/>
      <c r="ID21" s="217"/>
      <c r="IE21" s="217"/>
      <c r="IF21" s="217"/>
      <c r="IG21" s="217"/>
      <c r="IH21" s="217"/>
      <c r="II21" s="217"/>
      <c r="IJ21" s="217"/>
      <c r="IK21" s="217"/>
      <c r="IL21" s="217"/>
      <c r="IM21" s="217"/>
      <c r="IN21" s="217"/>
      <c r="IO21" s="217"/>
      <c r="IP21" s="217"/>
      <c r="IQ21" s="217"/>
      <c r="IR21" s="217"/>
      <c r="IS21" s="217"/>
      <c r="IT21" s="217"/>
      <c r="IU21" s="217"/>
      <c r="IV21" s="217"/>
    </row>
    <row r="22" spans="1:6" ht="15">
      <c r="A22" s="217"/>
      <c r="D22" s="212"/>
      <c r="E22" s="212"/>
      <c r="F22" s="222"/>
    </row>
    <row r="23" spans="1:6" ht="15">
      <c r="A23" s="217"/>
      <c r="D23" s="212"/>
      <c r="E23" s="212"/>
      <c r="F23" s="222"/>
    </row>
    <row r="24" spans="1:6" ht="15">
      <c r="A24" s="217"/>
      <c r="D24" s="212"/>
      <c r="E24" s="212"/>
      <c r="F24" s="222"/>
    </row>
    <row r="25" spans="4:6" ht="15">
      <c r="D25" s="212"/>
      <c r="E25" s="212"/>
      <c r="F25" s="222"/>
    </row>
    <row r="26" spans="4:6" ht="15">
      <c r="D26" s="212"/>
      <c r="E26" s="212"/>
      <c r="F26" s="222"/>
    </row>
    <row r="27" spans="4:6" ht="15">
      <c r="D27" s="212"/>
      <c r="E27" s="212"/>
      <c r="F27" s="222"/>
    </row>
    <row r="28" spans="4:6" ht="15">
      <c r="D28" s="212"/>
      <c r="E28" s="212"/>
      <c r="F28" s="222"/>
    </row>
    <row r="29" spans="4:6" ht="15">
      <c r="D29" s="212"/>
      <c r="E29" s="212"/>
      <c r="F29" s="222"/>
    </row>
    <row r="33" spans="1:7" ht="15">
      <c r="A33" s="206"/>
      <c r="B33" s="206"/>
      <c r="C33" s="206"/>
      <c r="D33" s="206"/>
      <c r="E33" s="206"/>
      <c r="F33" s="208"/>
      <c r="G33" s="206"/>
    </row>
    <row r="38" spans="4:6" ht="15">
      <c r="D38" s="206"/>
      <c r="E38" s="206"/>
      <c r="F38" s="208"/>
    </row>
    <row r="39" spans="4:6" ht="15">
      <c r="D39" s="206"/>
      <c r="E39" s="206"/>
      <c r="F39" s="208"/>
    </row>
    <row r="40" spans="4:6" ht="15">
      <c r="D40" s="206"/>
      <c r="E40" s="206"/>
      <c r="F40" s="208"/>
    </row>
    <row r="42" spans="1:6" ht="15">
      <c r="A42" s="206"/>
      <c r="B42" s="206"/>
      <c r="C42" s="206"/>
      <c r="D42" s="206"/>
      <c r="E42" s="206"/>
      <c r="F42" s="208"/>
    </row>
    <row r="46" spans="4:6" ht="15">
      <c r="D46" s="206"/>
      <c r="E46" s="206"/>
      <c r="F46" s="208"/>
    </row>
    <row r="47" spans="4:6" ht="15">
      <c r="D47" s="206"/>
      <c r="E47" s="206"/>
      <c r="F47" s="208"/>
    </row>
    <row r="53" spans="4:6" ht="15">
      <c r="D53" s="206"/>
      <c r="E53" s="206"/>
      <c r="F53" s="208"/>
    </row>
    <row r="58" spans="4:6" ht="15">
      <c r="D58" s="206"/>
      <c r="E58" s="206"/>
      <c r="F58" s="208"/>
    </row>
    <row r="59" spans="7:8" ht="15">
      <c r="G59" s="206"/>
      <c r="H59" s="206"/>
    </row>
  </sheetData>
  <sheetProtection/>
  <mergeCells count="11">
    <mergeCell ref="F8:F9"/>
    <mergeCell ref="A11:E11"/>
    <mergeCell ref="F11:F15"/>
    <mergeCell ref="A17:F17"/>
    <mergeCell ref="A18:E18"/>
    <mergeCell ref="B12:B14"/>
    <mergeCell ref="A4:F4"/>
    <mergeCell ref="A8:A9"/>
    <mergeCell ref="B8:C8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Q79"/>
  <sheetViews>
    <sheetView view="pageBreakPreview" zoomScale="80" zoomScaleNormal="60" zoomScaleSheetLayoutView="80" zoomScalePageLayoutView="0" workbookViewId="0" topLeftCell="A1">
      <selection activeCell="Q16" sqref="Q16"/>
    </sheetView>
  </sheetViews>
  <sheetFormatPr defaultColWidth="8.8515625" defaultRowHeight="15"/>
  <cols>
    <col min="1" max="2" width="8.8515625" style="142" customWidth="1"/>
    <col min="3" max="3" width="13.7109375" style="142" customWidth="1"/>
    <col min="4" max="8" width="15.7109375" style="142" customWidth="1"/>
    <col min="9" max="9" width="18.7109375" style="142" customWidth="1"/>
    <col min="10" max="16384" width="8.8515625" style="142" customWidth="1"/>
  </cols>
  <sheetData>
    <row r="1" spans="1:10" s="154" customFormat="1" ht="19.5" customHeight="1">
      <c r="A1" s="150"/>
      <c r="B1" s="151"/>
      <c r="C1" s="152"/>
      <c r="D1" s="152"/>
      <c r="E1" s="151"/>
      <c r="F1" s="153"/>
      <c r="G1" s="153"/>
      <c r="H1" s="151"/>
      <c r="I1" s="153"/>
      <c r="J1" s="151"/>
    </row>
    <row r="2" spans="1:10" s="137" customFormat="1" ht="15.75">
      <c r="A2" s="155"/>
      <c r="B2" s="156"/>
      <c r="C2" s="142"/>
      <c r="D2" s="142"/>
      <c r="E2" s="156"/>
      <c r="F2" s="156"/>
      <c r="G2" s="156"/>
      <c r="H2" s="156"/>
      <c r="I2" s="156"/>
      <c r="J2" s="156"/>
    </row>
    <row r="3" spans="1:8" s="139" customFormat="1" ht="15.75">
      <c r="A3" s="562"/>
      <c r="B3" s="563"/>
      <c r="C3" s="563"/>
      <c r="D3" s="563"/>
      <c r="E3" s="563"/>
      <c r="F3" s="563"/>
      <c r="G3" s="563"/>
      <c r="H3" s="563"/>
    </row>
    <row r="4" spans="1:10" s="137" customFormat="1" ht="15" customHeight="1">
      <c r="A4" s="565" t="s">
        <v>154</v>
      </c>
      <c r="B4" s="565"/>
      <c r="C4" s="565"/>
      <c r="D4" s="565"/>
      <c r="E4" s="565"/>
      <c r="F4" s="565"/>
      <c r="G4" s="565"/>
      <c r="H4" s="565"/>
      <c r="I4" s="156"/>
      <c r="J4" s="156"/>
    </row>
    <row r="5" spans="1:10" s="137" customFormat="1" ht="13.5" customHeight="1">
      <c r="A5" s="564"/>
      <c r="B5" s="564"/>
      <c r="C5" s="564"/>
      <c r="D5" s="564"/>
      <c r="E5" s="564"/>
      <c r="F5" s="564"/>
      <c r="G5" s="564"/>
      <c r="H5" s="564"/>
      <c r="I5" s="564"/>
      <c r="J5" s="327"/>
    </row>
    <row r="6" spans="1:8" s="139" customFormat="1" ht="15" customHeight="1">
      <c r="A6" s="138"/>
      <c r="B6" s="138"/>
      <c r="C6" s="138"/>
      <c r="D6" s="138"/>
      <c r="E6" s="138"/>
      <c r="F6" s="138"/>
      <c r="G6" s="2" t="s">
        <v>72</v>
      </c>
      <c r="H6" s="138"/>
    </row>
    <row r="7" spans="1:9" s="141" customFormat="1" ht="28.5" customHeight="1">
      <c r="A7" s="558" t="s">
        <v>120</v>
      </c>
      <c r="B7" s="482"/>
      <c r="C7" s="482"/>
      <c r="D7" s="558" t="s">
        <v>85</v>
      </c>
      <c r="E7" s="482"/>
      <c r="F7" s="558" t="s">
        <v>129</v>
      </c>
      <c r="G7" s="482"/>
      <c r="H7" s="558" t="s">
        <v>130</v>
      </c>
      <c r="I7" s="558" t="s">
        <v>21</v>
      </c>
    </row>
    <row r="8" spans="1:9" ht="46.5" customHeight="1">
      <c r="A8" s="482"/>
      <c r="B8" s="482"/>
      <c r="C8" s="482"/>
      <c r="D8" s="140" t="s">
        <v>121</v>
      </c>
      <c r="E8" s="140" t="s">
        <v>15</v>
      </c>
      <c r="F8" s="482"/>
      <c r="G8" s="482"/>
      <c r="H8" s="482"/>
      <c r="I8" s="482"/>
    </row>
    <row r="9" spans="1:9" ht="15" customHeight="1">
      <c r="A9" s="559">
        <v>1</v>
      </c>
      <c r="B9" s="559"/>
      <c r="C9" s="559"/>
      <c r="D9" s="143">
        <v>2</v>
      </c>
      <c r="E9" s="143">
        <v>3</v>
      </c>
      <c r="F9" s="559">
        <v>4</v>
      </c>
      <c r="G9" s="559"/>
      <c r="H9" s="143">
        <v>5</v>
      </c>
      <c r="I9" s="143">
        <v>6</v>
      </c>
    </row>
    <row r="10" spans="1:9" s="144" customFormat="1" ht="22.5" customHeight="1">
      <c r="A10" s="549" t="s">
        <v>131</v>
      </c>
      <c r="B10" s="550"/>
      <c r="C10" s="550"/>
      <c r="D10" s="550"/>
      <c r="E10" s="550"/>
      <c r="F10" s="550"/>
      <c r="G10" s="550"/>
      <c r="H10" s="550"/>
      <c r="I10" s="551"/>
    </row>
    <row r="11" spans="1:9" s="144" customFormat="1" ht="22.5" customHeight="1">
      <c r="A11" s="552" t="s">
        <v>146</v>
      </c>
      <c r="B11" s="553"/>
      <c r="C11" s="553"/>
      <c r="D11" s="553"/>
      <c r="E11" s="553"/>
      <c r="F11" s="553"/>
      <c r="G11" s="553"/>
      <c r="H11" s="553"/>
      <c r="I11" s="554"/>
    </row>
    <row r="12" spans="1:9" s="144" customFormat="1" ht="22.5" customHeight="1">
      <c r="A12" s="555" t="s">
        <v>139</v>
      </c>
      <c r="B12" s="555"/>
      <c r="C12" s="555"/>
      <c r="D12" s="556" t="s">
        <v>147</v>
      </c>
      <c r="E12" s="557">
        <v>7.014</v>
      </c>
      <c r="F12" s="544">
        <v>68.62</v>
      </c>
      <c r="G12" s="544"/>
      <c r="H12" s="544">
        <v>481.3</v>
      </c>
      <c r="I12" s="541" t="s">
        <v>148</v>
      </c>
    </row>
    <row r="13" spans="1:9" s="144" customFormat="1" ht="112.5" customHeight="1">
      <c r="A13" s="555"/>
      <c r="B13" s="555"/>
      <c r="C13" s="555"/>
      <c r="D13" s="556"/>
      <c r="E13" s="557"/>
      <c r="F13" s="544"/>
      <c r="G13" s="544"/>
      <c r="H13" s="544"/>
      <c r="I13" s="541"/>
    </row>
    <row r="14" spans="1:9" s="159" customFormat="1" ht="98.25" customHeight="1">
      <c r="A14" s="545" t="s">
        <v>149</v>
      </c>
      <c r="B14" s="545" t="s">
        <v>149</v>
      </c>
      <c r="C14" s="545" t="s">
        <v>149</v>
      </c>
      <c r="D14" s="556"/>
      <c r="E14" s="157">
        <v>3.178</v>
      </c>
      <c r="F14" s="544">
        <v>68.62</v>
      </c>
      <c r="G14" s="544"/>
      <c r="H14" s="158">
        <v>218.07</v>
      </c>
      <c r="I14" s="541"/>
    </row>
    <row r="15" spans="1:9" s="159" customFormat="1" ht="54" customHeight="1">
      <c r="A15" s="545" t="s">
        <v>141</v>
      </c>
      <c r="B15" s="545" t="s">
        <v>141</v>
      </c>
      <c r="C15" s="545" t="s">
        <v>141</v>
      </c>
      <c r="D15" s="556"/>
      <c r="E15" s="157">
        <v>1.641</v>
      </c>
      <c r="F15" s="544">
        <v>68.62</v>
      </c>
      <c r="G15" s="544"/>
      <c r="H15" s="158">
        <v>112.61</v>
      </c>
      <c r="I15" s="541"/>
    </row>
    <row r="16" spans="1:9" s="159" customFormat="1" ht="99" customHeight="1">
      <c r="A16" s="545" t="s">
        <v>142</v>
      </c>
      <c r="B16" s="545" t="s">
        <v>141</v>
      </c>
      <c r="C16" s="545" t="s">
        <v>141</v>
      </c>
      <c r="D16" s="239"/>
      <c r="E16" s="157">
        <v>3.927</v>
      </c>
      <c r="F16" s="544">
        <v>68.62</v>
      </c>
      <c r="G16" s="544"/>
      <c r="H16" s="158">
        <v>269.47</v>
      </c>
      <c r="I16" s="541"/>
    </row>
    <row r="17" spans="1:9" s="159" customFormat="1" ht="133.5" customHeight="1">
      <c r="A17" s="545" t="s">
        <v>143</v>
      </c>
      <c r="B17" s="545" t="s">
        <v>150</v>
      </c>
      <c r="C17" s="545" t="s">
        <v>150</v>
      </c>
      <c r="D17" s="157" t="s">
        <v>151</v>
      </c>
      <c r="E17" s="160">
        <v>0.027</v>
      </c>
      <c r="F17" s="544">
        <v>68.62</v>
      </c>
      <c r="G17" s="544"/>
      <c r="H17" s="158">
        <v>1.85</v>
      </c>
      <c r="I17" s="541"/>
    </row>
    <row r="18" spans="1:9" s="159" customFormat="1" ht="40.5" customHeight="1">
      <c r="A18" s="545" t="s">
        <v>144</v>
      </c>
      <c r="B18" s="545" t="s">
        <v>152</v>
      </c>
      <c r="C18" s="545" t="s">
        <v>152</v>
      </c>
      <c r="D18" s="157" t="s">
        <v>1</v>
      </c>
      <c r="E18" s="157" t="s">
        <v>0</v>
      </c>
      <c r="F18" s="544">
        <v>68.62</v>
      </c>
      <c r="G18" s="544"/>
      <c r="H18" s="161"/>
      <c r="I18" s="541"/>
    </row>
    <row r="19" spans="1:9" s="144" customFormat="1" ht="15.75" customHeight="1">
      <c r="A19" s="546" t="s">
        <v>153</v>
      </c>
      <c r="B19" s="547"/>
      <c r="C19" s="547"/>
      <c r="D19" s="547"/>
      <c r="E19" s="547"/>
      <c r="F19" s="547"/>
      <c r="G19" s="547"/>
      <c r="H19" s="547"/>
      <c r="I19" s="548"/>
    </row>
    <row r="20" spans="1:9" s="144" customFormat="1" ht="63">
      <c r="A20" s="536" t="s">
        <v>133</v>
      </c>
      <c r="B20" s="537" t="s">
        <v>133</v>
      </c>
      <c r="C20" s="538" t="s">
        <v>133</v>
      </c>
      <c r="D20" s="145" t="s">
        <v>134</v>
      </c>
      <c r="E20" s="146">
        <f>ROUND(0.042*0.771,4)</f>
        <v>0.0324</v>
      </c>
      <c r="F20" s="539">
        <v>2380.48</v>
      </c>
      <c r="G20" s="540"/>
      <c r="H20" s="237">
        <v>77.13</v>
      </c>
      <c r="I20" s="541" t="s">
        <v>135</v>
      </c>
    </row>
    <row r="21" spans="1:9" s="144" customFormat="1" ht="67.5" customHeight="1">
      <c r="A21" s="566"/>
      <c r="B21" s="567"/>
      <c r="C21" s="568"/>
      <c r="D21" s="147"/>
      <c r="E21" s="148" t="s">
        <v>124</v>
      </c>
      <c r="F21" s="542"/>
      <c r="G21" s="543"/>
      <c r="H21" s="238"/>
      <c r="I21" s="541"/>
    </row>
    <row r="22" spans="1:9" s="144" customFormat="1" ht="63">
      <c r="A22" s="560" t="s">
        <v>136</v>
      </c>
      <c r="B22" s="560" t="s">
        <v>136</v>
      </c>
      <c r="C22" s="560" t="s">
        <v>136</v>
      </c>
      <c r="D22" s="149" t="s">
        <v>134</v>
      </c>
      <c r="E22" s="149">
        <v>0.0249</v>
      </c>
      <c r="F22" s="544">
        <v>2380.48</v>
      </c>
      <c r="G22" s="544"/>
      <c r="H22" s="236">
        <v>59.27</v>
      </c>
      <c r="I22" s="541"/>
    </row>
    <row r="23" spans="1:9" s="144" customFormat="1" ht="67.5" customHeight="1">
      <c r="A23" s="560" t="s">
        <v>145</v>
      </c>
      <c r="B23" s="560" t="s">
        <v>145</v>
      </c>
      <c r="C23" s="560" t="s">
        <v>145</v>
      </c>
      <c r="D23" s="149" t="s">
        <v>134</v>
      </c>
      <c r="E23" s="149">
        <v>0.0212</v>
      </c>
      <c r="F23" s="544">
        <v>2380.48</v>
      </c>
      <c r="G23" s="544"/>
      <c r="H23" s="236">
        <v>50.47</v>
      </c>
      <c r="I23" s="541"/>
    </row>
    <row r="24" spans="1:9" s="144" customFormat="1" ht="61.5" customHeight="1">
      <c r="A24" s="560" t="s">
        <v>137</v>
      </c>
      <c r="B24" s="560" t="s">
        <v>137</v>
      </c>
      <c r="C24" s="560" t="s">
        <v>137</v>
      </c>
      <c r="D24" s="149" t="s">
        <v>127</v>
      </c>
      <c r="E24" s="149" t="s">
        <v>0</v>
      </c>
      <c r="F24" s="544">
        <v>2380.48</v>
      </c>
      <c r="G24" s="544"/>
      <c r="H24" s="236"/>
      <c r="I24" s="541"/>
    </row>
    <row r="25" spans="1:8" s="144" customFormat="1" ht="21.75" customHeight="1">
      <c r="A25" s="162"/>
      <c r="B25" s="163"/>
      <c r="C25" s="163"/>
      <c r="D25" s="164"/>
      <c r="E25" s="164"/>
      <c r="F25" s="165"/>
      <c r="G25" s="165"/>
      <c r="H25" s="165"/>
    </row>
    <row r="26" spans="1:10" s="137" customFormat="1" ht="25.5" customHeight="1">
      <c r="A26" s="561" t="s">
        <v>190</v>
      </c>
      <c r="B26" s="561"/>
      <c r="C26" s="561"/>
      <c r="D26" s="561"/>
      <c r="E26" s="561"/>
      <c r="F26" s="561"/>
      <c r="G26" s="561"/>
      <c r="H26" s="561"/>
      <c r="I26" s="561"/>
      <c r="J26" s="327"/>
    </row>
    <row r="27" spans="1:9" s="139" customFormat="1" ht="31.5" customHeight="1">
      <c r="A27" s="138"/>
      <c r="B27" s="138"/>
      <c r="C27" s="138"/>
      <c r="D27" s="138"/>
      <c r="E27" s="138"/>
      <c r="F27" s="138"/>
      <c r="G27" s="526" t="s">
        <v>189</v>
      </c>
      <c r="H27" s="526"/>
      <c r="I27" s="526"/>
    </row>
    <row r="28" spans="1:9" s="141" customFormat="1" ht="28.5" customHeight="1">
      <c r="A28" s="558" t="s">
        <v>120</v>
      </c>
      <c r="B28" s="482"/>
      <c r="C28" s="482"/>
      <c r="D28" s="558" t="s">
        <v>85</v>
      </c>
      <c r="E28" s="482"/>
      <c r="F28" s="558" t="s">
        <v>129</v>
      </c>
      <c r="G28" s="482"/>
      <c r="H28" s="558" t="s">
        <v>130</v>
      </c>
      <c r="I28" s="558" t="s">
        <v>21</v>
      </c>
    </row>
    <row r="29" spans="1:9" ht="46.5" customHeight="1">
      <c r="A29" s="482"/>
      <c r="B29" s="482"/>
      <c r="C29" s="482"/>
      <c r="D29" s="140" t="s">
        <v>121</v>
      </c>
      <c r="E29" s="140" t="s">
        <v>15</v>
      </c>
      <c r="F29" s="482"/>
      <c r="G29" s="482"/>
      <c r="H29" s="482"/>
      <c r="I29" s="482"/>
    </row>
    <row r="30" spans="1:9" ht="15" customHeight="1">
      <c r="A30" s="559">
        <v>1</v>
      </c>
      <c r="B30" s="559"/>
      <c r="C30" s="559"/>
      <c r="D30" s="143">
        <v>2</v>
      </c>
      <c r="E30" s="143">
        <v>3</v>
      </c>
      <c r="F30" s="559">
        <v>4</v>
      </c>
      <c r="G30" s="559"/>
      <c r="H30" s="143">
        <v>5</v>
      </c>
      <c r="I30" s="143">
        <v>6</v>
      </c>
    </row>
    <row r="31" spans="1:9" s="144" customFormat="1" ht="22.5" customHeight="1">
      <c r="A31" s="549" t="s">
        <v>131</v>
      </c>
      <c r="B31" s="550"/>
      <c r="C31" s="550"/>
      <c r="D31" s="550"/>
      <c r="E31" s="550"/>
      <c r="F31" s="550"/>
      <c r="G31" s="550"/>
      <c r="H31" s="550"/>
      <c r="I31" s="551"/>
    </row>
    <row r="32" spans="1:9" s="144" customFormat="1" ht="22.5" customHeight="1">
      <c r="A32" s="552" t="s">
        <v>146</v>
      </c>
      <c r="B32" s="553"/>
      <c r="C32" s="553"/>
      <c r="D32" s="553"/>
      <c r="E32" s="553"/>
      <c r="F32" s="553"/>
      <c r="G32" s="553"/>
      <c r="H32" s="553"/>
      <c r="I32" s="554"/>
    </row>
    <row r="33" spans="1:9" s="144" customFormat="1" ht="22.5" customHeight="1">
      <c r="A33" s="555" t="s">
        <v>139</v>
      </c>
      <c r="B33" s="555"/>
      <c r="C33" s="555"/>
      <c r="D33" s="556" t="s">
        <v>147</v>
      </c>
      <c r="E33" s="557">
        <v>7.014</v>
      </c>
      <c r="F33" s="544">
        <v>76.51</v>
      </c>
      <c r="G33" s="544"/>
      <c r="H33" s="544">
        <v>536.64</v>
      </c>
      <c r="I33" s="541" t="str">
        <f>I12</f>
        <v>Постановление Губернатора ХМАО-Югры от 22.12.2012 года № 164;                                              Приказы Департамента ЖККиЭ ХМАО-Югры от 11.11.2013 года          № 22-нп и от 11.08.2014 года               № 38-нп;                                   Приказ Региональной службы по тарифам Ханты-Мансийского автономного округа-Югры № 143-нп от 27.11.2014 года "Об установлении тарифов в сфере холодного водоснабжения и водоотведения для организаций, осуществляющих холодное водоснабжение, водоотведение и подвоз воды" .                        </v>
      </c>
    </row>
    <row r="34" spans="1:9" s="144" customFormat="1" ht="112.5" customHeight="1">
      <c r="A34" s="555"/>
      <c r="B34" s="555"/>
      <c r="C34" s="555"/>
      <c r="D34" s="556"/>
      <c r="E34" s="557"/>
      <c r="F34" s="544"/>
      <c r="G34" s="544"/>
      <c r="H34" s="544"/>
      <c r="I34" s="541"/>
    </row>
    <row r="35" spans="1:9" s="159" customFormat="1" ht="98.25" customHeight="1">
      <c r="A35" s="545" t="s">
        <v>149</v>
      </c>
      <c r="B35" s="545" t="s">
        <v>149</v>
      </c>
      <c r="C35" s="545" t="s">
        <v>149</v>
      </c>
      <c r="D35" s="556"/>
      <c r="E35" s="157">
        <v>3.178</v>
      </c>
      <c r="F35" s="544">
        <v>76.51</v>
      </c>
      <c r="G35" s="544"/>
      <c r="H35" s="158">
        <v>243.15</v>
      </c>
      <c r="I35" s="541"/>
    </row>
    <row r="36" spans="1:9" s="159" customFormat="1" ht="54" customHeight="1">
      <c r="A36" s="545" t="s">
        <v>141</v>
      </c>
      <c r="B36" s="545" t="s">
        <v>141</v>
      </c>
      <c r="C36" s="545" t="s">
        <v>141</v>
      </c>
      <c r="D36" s="556"/>
      <c r="E36" s="157">
        <v>1.641</v>
      </c>
      <c r="F36" s="544">
        <v>76.51</v>
      </c>
      <c r="G36" s="544"/>
      <c r="H36" s="158">
        <v>125.55</v>
      </c>
      <c r="I36" s="541"/>
    </row>
    <row r="37" spans="1:9" s="159" customFormat="1" ht="99" customHeight="1">
      <c r="A37" s="545" t="s">
        <v>142</v>
      </c>
      <c r="B37" s="545" t="s">
        <v>141</v>
      </c>
      <c r="C37" s="545" t="s">
        <v>141</v>
      </c>
      <c r="D37" s="239"/>
      <c r="E37" s="157">
        <v>3.927</v>
      </c>
      <c r="F37" s="544">
        <v>76.51</v>
      </c>
      <c r="G37" s="544"/>
      <c r="H37" s="158">
        <v>300.45</v>
      </c>
      <c r="I37" s="541"/>
    </row>
    <row r="38" spans="1:9" s="159" customFormat="1" ht="133.5" customHeight="1">
      <c r="A38" s="545" t="s">
        <v>143</v>
      </c>
      <c r="B38" s="545" t="s">
        <v>150</v>
      </c>
      <c r="C38" s="545" t="s">
        <v>150</v>
      </c>
      <c r="D38" s="157" t="s">
        <v>151</v>
      </c>
      <c r="E38" s="160">
        <v>0.027</v>
      </c>
      <c r="F38" s="544">
        <v>76.51</v>
      </c>
      <c r="G38" s="544"/>
      <c r="H38" s="158">
        <v>2.07</v>
      </c>
      <c r="I38" s="541"/>
    </row>
    <row r="39" spans="1:9" s="159" customFormat="1" ht="40.5" customHeight="1">
      <c r="A39" s="545" t="s">
        <v>144</v>
      </c>
      <c r="B39" s="545" t="s">
        <v>152</v>
      </c>
      <c r="C39" s="545" t="s">
        <v>152</v>
      </c>
      <c r="D39" s="157" t="s">
        <v>1</v>
      </c>
      <c r="E39" s="157" t="s">
        <v>0</v>
      </c>
      <c r="F39" s="544">
        <v>76.51</v>
      </c>
      <c r="G39" s="544"/>
      <c r="H39" s="161"/>
      <c r="I39" s="541"/>
    </row>
    <row r="40" spans="1:9" s="144" customFormat="1" ht="15.75" customHeight="1">
      <c r="A40" s="546" t="s">
        <v>153</v>
      </c>
      <c r="B40" s="547"/>
      <c r="C40" s="547"/>
      <c r="D40" s="547"/>
      <c r="E40" s="547"/>
      <c r="F40" s="547"/>
      <c r="G40" s="547"/>
      <c r="H40" s="547"/>
      <c r="I40" s="548"/>
    </row>
    <row r="41" spans="1:9" s="144" customFormat="1" ht="63">
      <c r="A41" s="536" t="s">
        <v>133</v>
      </c>
      <c r="B41" s="537" t="s">
        <v>133</v>
      </c>
      <c r="C41" s="538" t="s">
        <v>133</v>
      </c>
      <c r="D41" s="145" t="s">
        <v>134</v>
      </c>
      <c r="E41" s="146">
        <f>ROUND(0.042*0.771,4)</f>
        <v>0.0324</v>
      </c>
      <c r="F41" s="539">
        <f>'[1]Полноват'!D57</f>
        <v>2577.75</v>
      </c>
      <c r="G41" s="540"/>
      <c r="H41" s="237">
        <f>ROUND(F41*E41,2)</f>
        <v>83.52</v>
      </c>
      <c r="I41" s="541" t="str">
        <f>I20</f>
        <v>   Постановление Губернатора ХМАО-Югры от 29.05.2014 года № 65;                                   Приказ Департамента ЖККиЭ ХМАО-Югры  от 21.07.2014 года                № 36-нп                                Приказ Региональной службы по тарифам Ханты-Мансийского автономного округа-Югры № 134-нп от 18.11.2014 года "Об установлении тарифов на тепловую энергию (мощность), поставляемую теплоснабжающими организациями потребителям".                        </v>
      </c>
    </row>
    <row r="42" spans="1:9" s="144" customFormat="1" ht="67.5" customHeight="1">
      <c r="A42" s="566"/>
      <c r="B42" s="567"/>
      <c r="C42" s="568"/>
      <c r="D42" s="147"/>
      <c r="E42" s="148" t="s">
        <v>124</v>
      </c>
      <c r="F42" s="542"/>
      <c r="G42" s="543"/>
      <c r="H42" s="238"/>
      <c r="I42" s="541"/>
    </row>
    <row r="43" spans="1:9" s="144" customFormat="1" ht="63">
      <c r="A43" s="560" t="s">
        <v>136</v>
      </c>
      <c r="B43" s="560" t="s">
        <v>136</v>
      </c>
      <c r="C43" s="560" t="s">
        <v>136</v>
      </c>
      <c r="D43" s="149" t="s">
        <v>134</v>
      </c>
      <c r="E43" s="149">
        <v>0.0249</v>
      </c>
      <c r="F43" s="544">
        <f>F41</f>
        <v>2577.75</v>
      </c>
      <c r="G43" s="544"/>
      <c r="H43" s="236">
        <f>ROUND(F43*E43,2)</f>
        <v>64.19</v>
      </c>
      <c r="I43" s="541"/>
    </row>
    <row r="44" spans="1:9" s="144" customFormat="1" ht="67.5" customHeight="1">
      <c r="A44" s="560" t="s">
        <v>145</v>
      </c>
      <c r="B44" s="560" t="s">
        <v>145</v>
      </c>
      <c r="C44" s="560" t="s">
        <v>145</v>
      </c>
      <c r="D44" s="149" t="s">
        <v>134</v>
      </c>
      <c r="E44" s="149">
        <v>0.0212</v>
      </c>
      <c r="F44" s="544">
        <f>F41</f>
        <v>2577.75</v>
      </c>
      <c r="G44" s="544"/>
      <c r="H44" s="236">
        <f>ROUND(F44*E44,2)</f>
        <v>54.65</v>
      </c>
      <c r="I44" s="541"/>
    </row>
    <row r="45" spans="1:9" s="144" customFormat="1" ht="61.5" customHeight="1">
      <c r="A45" s="560" t="s">
        <v>137</v>
      </c>
      <c r="B45" s="560" t="s">
        <v>137</v>
      </c>
      <c r="C45" s="560" t="s">
        <v>137</v>
      </c>
      <c r="D45" s="149" t="s">
        <v>127</v>
      </c>
      <c r="E45" s="149" t="s">
        <v>0</v>
      </c>
      <c r="F45" s="544">
        <f>F41</f>
        <v>2577.75</v>
      </c>
      <c r="G45" s="544"/>
      <c r="H45" s="236"/>
      <c r="I45" s="541"/>
    </row>
    <row r="46" spans="1:8" s="144" customFormat="1" ht="15.75">
      <c r="A46" s="275"/>
      <c r="B46" s="328"/>
      <c r="C46" s="328"/>
      <c r="D46" s="328"/>
      <c r="E46" s="328"/>
      <c r="F46" s="328"/>
      <c r="G46" s="328"/>
      <c r="H46" s="328"/>
    </row>
    <row r="47" spans="1:8" s="144" customFormat="1" ht="27" customHeight="1">
      <c r="A47" s="569"/>
      <c r="B47" s="569"/>
      <c r="C47" s="569"/>
      <c r="D47" s="569"/>
      <c r="E47" s="569"/>
      <c r="F47" s="569"/>
      <c r="G47" s="569"/>
      <c r="H47" s="569"/>
    </row>
    <row r="48" spans="1:8" s="144" customFormat="1" ht="27" customHeight="1">
      <c r="A48" s="166"/>
      <c r="B48" s="166"/>
      <c r="C48" s="166"/>
      <c r="D48" s="166"/>
      <c r="E48" s="166"/>
      <c r="F48" s="166"/>
      <c r="G48" s="166"/>
      <c r="H48" s="166"/>
    </row>
    <row r="49" spans="1:8" s="144" customFormat="1" ht="27" customHeight="1">
      <c r="A49" s="166"/>
      <c r="B49" s="166"/>
      <c r="C49" s="166"/>
      <c r="D49" s="166"/>
      <c r="E49" s="166"/>
      <c r="F49" s="166"/>
      <c r="G49" s="166"/>
      <c r="H49" s="166"/>
    </row>
    <row r="50" spans="1:8" s="144" customFormat="1" ht="27" customHeight="1">
      <c r="A50" s="166"/>
      <c r="B50" s="166"/>
      <c r="C50" s="166"/>
      <c r="D50" s="166"/>
      <c r="E50" s="166"/>
      <c r="F50" s="166"/>
      <c r="G50" s="166"/>
      <c r="H50" s="166"/>
    </row>
    <row r="51" spans="1:8" s="144" customFormat="1" ht="27" customHeight="1">
      <c r="A51" s="166"/>
      <c r="B51" s="166"/>
      <c r="C51" s="166"/>
      <c r="D51" s="166"/>
      <c r="E51" s="166"/>
      <c r="F51" s="166"/>
      <c r="G51" s="166"/>
      <c r="H51" s="166"/>
    </row>
    <row r="52" spans="1:8" s="144" customFormat="1" ht="22.5" customHeight="1">
      <c r="A52" s="167"/>
      <c r="B52" s="168"/>
      <c r="C52" s="168"/>
      <c r="D52" s="168"/>
      <c r="E52" s="168"/>
      <c r="F52" s="168"/>
      <c r="G52" s="168"/>
      <c r="H52" s="168"/>
    </row>
    <row r="53" spans="1:8" s="144" customFormat="1" ht="11.25" customHeight="1">
      <c r="A53" s="167"/>
      <c r="B53" s="168"/>
      <c r="C53" s="168"/>
      <c r="D53" s="168"/>
      <c r="E53" s="168"/>
      <c r="F53" s="168"/>
      <c r="G53" s="168"/>
      <c r="H53" s="168"/>
    </row>
    <row r="54" spans="1:9" s="144" customFormat="1" ht="15.75" customHeight="1">
      <c r="A54" s="535"/>
      <c r="B54" s="535"/>
      <c r="C54" s="535"/>
      <c r="D54" s="535"/>
      <c r="E54" s="168"/>
      <c r="F54" s="168"/>
      <c r="G54" s="168"/>
      <c r="H54" s="168"/>
      <c r="I54" s="170"/>
    </row>
    <row r="55" spans="1:9" s="144" customFormat="1" ht="9" customHeight="1">
      <c r="A55" s="169"/>
      <c r="B55" s="169"/>
      <c r="C55" s="169"/>
      <c r="D55" s="169"/>
      <c r="E55" s="168"/>
      <c r="F55" s="168"/>
      <c r="G55" s="168"/>
      <c r="H55" s="168"/>
      <c r="I55" s="170"/>
    </row>
    <row r="56" spans="1:9" s="172" customFormat="1" ht="15.75" customHeight="1">
      <c r="A56" s="535"/>
      <c r="B56" s="535"/>
      <c r="C56" s="535"/>
      <c r="D56" s="535"/>
      <c r="E56" s="168"/>
      <c r="F56" s="168"/>
      <c r="G56" s="168"/>
      <c r="H56" s="168"/>
      <c r="I56" s="171"/>
    </row>
    <row r="57" spans="1:9" s="172" customFormat="1" ht="10.5" customHeight="1">
      <c r="A57" s="169"/>
      <c r="B57" s="169"/>
      <c r="C57" s="169"/>
      <c r="D57" s="169"/>
      <c r="E57" s="168"/>
      <c r="F57" s="168"/>
      <c r="G57" s="168"/>
      <c r="H57" s="168"/>
      <c r="I57" s="171"/>
    </row>
    <row r="58" spans="1:9" s="172" customFormat="1" ht="21" customHeight="1">
      <c r="A58" s="535"/>
      <c r="B58" s="535"/>
      <c r="C58" s="535"/>
      <c r="D58" s="535"/>
      <c r="E58" s="168"/>
      <c r="F58" s="168"/>
      <c r="G58" s="168"/>
      <c r="H58" s="168"/>
      <c r="I58" s="171"/>
    </row>
    <row r="59" spans="1:9" s="172" customFormat="1" ht="9" customHeight="1">
      <c r="A59" s="169"/>
      <c r="B59" s="169"/>
      <c r="C59" s="169"/>
      <c r="D59" s="169"/>
      <c r="E59" s="168"/>
      <c r="F59" s="168"/>
      <c r="G59" s="168"/>
      <c r="H59" s="168"/>
      <c r="I59" s="171"/>
    </row>
    <row r="60" spans="1:8" s="172" customFormat="1" ht="21.75" customHeight="1">
      <c r="A60" s="535"/>
      <c r="B60" s="535"/>
      <c r="C60" s="535"/>
      <c r="D60" s="535"/>
      <c r="E60" s="168"/>
      <c r="F60" s="168"/>
      <c r="G60" s="168"/>
      <c r="H60" s="168"/>
    </row>
    <row r="61" spans="1:17" s="172" customFormat="1" ht="32.25" customHeight="1">
      <c r="A61" s="531"/>
      <c r="B61" s="490"/>
      <c r="C61" s="490"/>
      <c r="D61" s="531"/>
      <c r="E61" s="490"/>
      <c r="F61" s="531"/>
      <c r="G61" s="490"/>
      <c r="H61" s="531"/>
      <c r="Q61" s="171"/>
    </row>
    <row r="62" spans="1:17" s="172" customFormat="1" ht="17.25" customHeight="1">
      <c r="A62" s="490"/>
      <c r="B62" s="490"/>
      <c r="C62" s="490"/>
      <c r="D62" s="173"/>
      <c r="E62" s="173"/>
      <c r="F62" s="490"/>
      <c r="G62" s="490"/>
      <c r="H62" s="490"/>
      <c r="Q62" s="171"/>
    </row>
    <row r="63" spans="1:17" s="172" customFormat="1" ht="33" customHeight="1">
      <c r="A63" s="534"/>
      <c r="B63" s="534"/>
      <c r="C63" s="534"/>
      <c r="D63" s="164"/>
      <c r="E63" s="164"/>
      <c r="F63" s="534"/>
      <c r="G63" s="534"/>
      <c r="H63" s="164"/>
      <c r="Q63" s="171"/>
    </row>
    <row r="64" spans="1:17" s="172" customFormat="1" ht="33" customHeight="1">
      <c r="A64" s="174"/>
      <c r="B64" s="175"/>
      <c r="C64" s="175"/>
      <c r="D64" s="176"/>
      <c r="E64" s="177"/>
      <c r="F64" s="178"/>
      <c r="G64" s="179"/>
      <c r="H64" s="178"/>
      <c r="Q64" s="171"/>
    </row>
    <row r="65" spans="1:17" s="172" customFormat="1" ht="60.75" customHeight="1">
      <c r="A65" s="530"/>
      <c r="B65" s="493"/>
      <c r="C65" s="493"/>
      <c r="D65" s="531"/>
      <c r="E65" s="173"/>
      <c r="F65" s="525"/>
      <c r="G65" s="491"/>
      <c r="H65" s="178"/>
      <c r="Q65" s="171"/>
    </row>
    <row r="66" spans="1:17" s="172" customFormat="1" ht="31.5" customHeight="1">
      <c r="A66" s="527"/>
      <c r="B66" s="527"/>
      <c r="C66" s="527"/>
      <c r="D66" s="532"/>
      <c r="E66" s="181"/>
      <c r="F66" s="491"/>
      <c r="G66" s="491"/>
      <c r="H66" s="178"/>
      <c r="Q66" s="171"/>
    </row>
    <row r="67" spans="1:8" s="172" customFormat="1" ht="43.5" customHeight="1">
      <c r="A67" s="533"/>
      <c r="B67" s="493"/>
      <c r="C67" s="493"/>
      <c r="D67" s="532"/>
      <c r="E67" s="181"/>
      <c r="F67" s="491"/>
      <c r="G67" s="491"/>
      <c r="H67" s="178"/>
    </row>
    <row r="68" spans="1:8" s="172" customFormat="1" ht="30.75" customHeight="1">
      <c r="A68" s="527"/>
      <c r="B68" s="493"/>
      <c r="C68" s="493"/>
      <c r="D68" s="182"/>
      <c r="E68" s="164"/>
      <c r="F68" s="525"/>
      <c r="G68" s="525"/>
      <c r="H68" s="178"/>
    </row>
    <row r="69" spans="1:8" s="172" customFormat="1" ht="30.75" customHeight="1">
      <c r="A69" s="529"/>
      <c r="B69" s="499"/>
      <c r="C69" s="499"/>
      <c r="D69" s="500"/>
      <c r="E69" s="500"/>
      <c r="F69" s="500"/>
      <c r="G69" s="500"/>
      <c r="H69" s="500"/>
    </row>
    <row r="70" spans="1:8" s="172" customFormat="1" ht="12" customHeight="1">
      <c r="A70" s="530"/>
      <c r="B70" s="493"/>
      <c r="C70" s="493"/>
      <c r="D70" s="531"/>
      <c r="E70" s="164"/>
      <c r="F70" s="525"/>
      <c r="G70" s="525"/>
      <c r="H70" s="178"/>
    </row>
    <row r="71" spans="1:8" s="172" customFormat="1" ht="12" customHeight="1">
      <c r="A71" s="527"/>
      <c r="B71" s="527"/>
      <c r="C71" s="527"/>
      <c r="D71" s="532"/>
      <c r="E71" s="164"/>
      <c r="F71" s="491"/>
      <c r="G71" s="491"/>
      <c r="H71" s="178"/>
    </row>
    <row r="72" spans="1:8" s="183" customFormat="1" ht="15.75">
      <c r="A72" s="533"/>
      <c r="B72" s="493"/>
      <c r="C72" s="493"/>
      <c r="D72" s="532"/>
      <c r="E72" s="164"/>
      <c r="F72" s="491"/>
      <c r="G72" s="491"/>
      <c r="H72" s="178"/>
    </row>
    <row r="73" spans="1:8" ht="15.75">
      <c r="A73" s="527"/>
      <c r="B73" s="493"/>
      <c r="C73" s="493"/>
      <c r="D73" s="182"/>
      <c r="E73" s="164"/>
      <c r="F73" s="525"/>
      <c r="G73" s="525"/>
      <c r="H73" s="178"/>
    </row>
    <row r="74" spans="1:8" ht="15.75">
      <c r="A74" s="528"/>
      <c r="B74" s="500"/>
      <c r="C74" s="500"/>
      <c r="D74" s="180"/>
      <c r="E74" s="173"/>
      <c r="F74" s="525"/>
      <c r="G74" s="525"/>
      <c r="H74" s="178"/>
    </row>
    <row r="75" spans="1:8" ht="15.75">
      <c r="A75" s="529"/>
      <c r="B75" s="498"/>
      <c r="C75" s="498"/>
      <c r="D75" s="180"/>
      <c r="E75" s="181"/>
      <c r="F75" s="525"/>
      <c r="G75" s="525"/>
      <c r="H75" s="178"/>
    </row>
    <row r="76" spans="1:8" ht="15">
      <c r="A76" s="524"/>
      <c r="B76" s="493"/>
      <c r="C76" s="493"/>
      <c r="D76" s="164"/>
      <c r="E76" s="164"/>
      <c r="F76" s="525"/>
      <c r="G76" s="525"/>
      <c r="H76" s="178"/>
    </row>
    <row r="77" spans="1:8" ht="15.75">
      <c r="A77" s="177"/>
      <c r="B77" s="176"/>
      <c r="C77" s="176"/>
      <c r="D77" s="164"/>
      <c r="E77" s="164"/>
      <c r="F77" s="184"/>
      <c r="G77" s="184"/>
      <c r="H77" s="184"/>
    </row>
    <row r="78" spans="1:8" ht="15.75">
      <c r="A78" s="177"/>
      <c r="B78" s="176"/>
      <c r="C78" s="176"/>
      <c r="D78" s="164"/>
      <c r="E78" s="164"/>
      <c r="F78" s="184"/>
      <c r="G78" s="184"/>
      <c r="H78" s="184"/>
    </row>
    <row r="79" spans="1:8" ht="15">
      <c r="A79" s="185"/>
      <c r="B79" s="185"/>
      <c r="C79" s="185"/>
      <c r="D79" s="185"/>
      <c r="E79" s="185"/>
      <c r="F79" s="185"/>
      <c r="G79" s="185"/>
      <c r="H79" s="185"/>
    </row>
  </sheetData>
  <sheetProtection/>
  <mergeCells count="111">
    <mergeCell ref="A47:H47"/>
    <mergeCell ref="A45:C45"/>
    <mergeCell ref="A36:C36"/>
    <mergeCell ref="F36:G36"/>
    <mergeCell ref="A37:C37"/>
    <mergeCell ref="A42:C42"/>
    <mergeCell ref="A43:C43"/>
    <mergeCell ref="A44:C44"/>
    <mergeCell ref="A17:C17"/>
    <mergeCell ref="F17:G17"/>
    <mergeCell ref="A20:C20"/>
    <mergeCell ref="F20:G20"/>
    <mergeCell ref="A21:C21"/>
    <mergeCell ref="F21:G21"/>
    <mergeCell ref="A10:I10"/>
    <mergeCell ref="A14:C14"/>
    <mergeCell ref="F14:G14"/>
    <mergeCell ref="A15:C15"/>
    <mergeCell ref="F15:G15"/>
    <mergeCell ref="A16:C16"/>
    <mergeCell ref="F16:G16"/>
    <mergeCell ref="A3:H3"/>
    <mergeCell ref="A5:I5"/>
    <mergeCell ref="A7:C8"/>
    <mergeCell ref="D7:E7"/>
    <mergeCell ref="F7:G8"/>
    <mergeCell ref="H7:H8"/>
    <mergeCell ref="I7:I8"/>
    <mergeCell ref="A4:H4"/>
    <mergeCell ref="A9:C9"/>
    <mergeCell ref="F9:G9"/>
    <mergeCell ref="A11:I11"/>
    <mergeCell ref="A12:C13"/>
    <mergeCell ref="D12:D15"/>
    <mergeCell ref="E12:E13"/>
    <mergeCell ref="F12:G13"/>
    <mergeCell ref="H12:H13"/>
    <mergeCell ref="I12:I18"/>
    <mergeCell ref="A18:C18"/>
    <mergeCell ref="F18:G18"/>
    <mergeCell ref="A19:I19"/>
    <mergeCell ref="I20:I24"/>
    <mergeCell ref="A24:C24"/>
    <mergeCell ref="F24:G24"/>
    <mergeCell ref="A26:I26"/>
    <mergeCell ref="A22:C22"/>
    <mergeCell ref="F22:G22"/>
    <mergeCell ref="A23:C23"/>
    <mergeCell ref="F23:G23"/>
    <mergeCell ref="D28:E28"/>
    <mergeCell ref="F28:G29"/>
    <mergeCell ref="H28:H29"/>
    <mergeCell ref="I28:I29"/>
    <mergeCell ref="A30:C30"/>
    <mergeCell ref="F30:G30"/>
    <mergeCell ref="A28:C29"/>
    <mergeCell ref="A31:I31"/>
    <mergeCell ref="A32:I32"/>
    <mergeCell ref="A33:C34"/>
    <mergeCell ref="D33:D36"/>
    <mergeCell ref="E33:E34"/>
    <mergeCell ref="F33:G34"/>
    <mergeCell ref="H33:H34"/>
    <mergeCell ref="I33:I39"/>
    <mergeCell ref="A35:C35"/>
    <mergeCell ref="F35:G35"/>
    <mergeCell ref="F37:G37"/>
    <mergeCell ref="A38:C38"/>
    <mergeCell ref="F38:G38"/>
    <mergeCell ref="A39:C39"/>
    <mergeCell ref="F39:G39"/>
    <mergeCell ref="A40:I40"/>
    <mergeCell ref="A41:C41"/>
    <mergeCell ref="F41:G41"/>
    <mergeCell ref="I41:I45"/>
    <mergeCell ref="F42:G42"/>
    <mergeCell ref="F43:G43"/>
    <mergeCell ref="F44:G44"/>
    <mergeCell ref="F45:G45"/>
    <mergeCell ref="A54:D54"/>
    <mergeCell ref="A56:D56"/>
    <mergeCell ref="A58:D58"/>
    <mergeCell ref="A60:D60"/>
    <mergeCell ref="A61:C62"/>
    <mergeCell ref="D61:E61"/>
    <mergeCell ref="F61:G62"/>
    <mergeCell ref="H61:H62"/>
    <mergeCell ref="A63:C63"/>
    <mergeCell ref="F63:G63"/>
    <mergeCell ref="A65:C65"/>
    <mergeCell ref="D65:D67"/>
    <mergeCell ref="F65:G67"/>
    <mergeCell ref="A66:C66"/>
    <mergeCell ref="A67:C67"/>
    <mergeCell ref="F68:G68"/>
    <mergeCell ref="A69:H69"/>
    <mergeCell ref="A70:C70"/>
    <mergeCell ref="D70:D72"/>
    <mergeCell ref="F70:G72"/>
    <mergeCell ref="A71:C71"/>
    <mergeCell ref="A72:C72"/>
    <mergeCell ref="A76:C76"/>
    <mergeCell ref="F76:G76"/>
    <mergeCell ref="G27:I27"/>
    <mergeCell ref="A73:C73"/>
    <mergeCell ref="F73:G73"/>
    <mergeCell ref="A74:C74"/>
    <mergeCell ref="F74:G74"/>
    <mergeCell ref="A75:C75"/>
    <mergeCell ref="F75:G75"/>
    <mergeCell ref="A68:C68"/>
  </mergeCells>
  <printOptions/>
  <pageMargins left="0.7" right="0.7" top="0.75" bottom="0.75" header="0.3" footer="0.3"/>
  <pageSetup horizontalDpi="600" verticalDpi="600" orientation="portrait" paperSize="9" scale="64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nash_pto</dc:creator>
  <cp:keywords/>
  <dc:description/>
  <cp:lastModifiedBy>plan10</cp:lastModifiedBy>
  <cp:lastPrinted>2015-06-25T03:29:54Z</cp:lastPrinted>
  <dcterms:created xsi:type="dcterms:W3CDTF">2012-06-20T07:47:16Z</dcterms:created>
  <dcterms:modified xsi:type="dcterms:W3CDTF">2015-07-02T02:39:55Z</dcterms:modified>
  <cp:category/>
  <cp:version/>
  <cp:contentType/>
  <cp:contentStatus/>
</cp:coreProperties>
</file>