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20" windowHeight="9060" firstSheet="1" activeTab="3"/>
  </bookViews>
  <sheets>
    <sheet name="размер платы за_ком.услуги_П" sheetId="1" r:id="rId1"/>
    <sheet name="размер платы за_ком.услуги_ В" sheetId="2" r:id="rId2"/>
    <sheet name="размер платы за жилищ.услуги" sheetId="3" r:id="rId3"/>
    <sheet name="вывоз ЖБО" sheetId="4" r:id="rId4"/>
  </sheets>
  <definedNames>
    <definedName name="В">#REF!</definedName>
    <definedName name="_xlnm.Print_Titles" localSheetId="3">'вывоз ЖБО'!$7:$9</definedName>
    <definedName name="кв1" localSheetId="3">#REF!</definedName>
    <definedName name="кв1" localSheetId="1">#REF!</definedName>
    <definedName name="кв1" localSheetId="0">#REF!</definedName>
    <definedName name="кв1">#REF!</definedName>
    <definedName name="_xlnm.Print_Area" localSheetId="3">'вывоз ЖБО'!$A$1:$E$29</definedName>
    <definedName name="_xlnm.Print_Area" localSheetId="2">'размер платы за жилищ.услуги'!$A$1:$J$26</definedName>
    <definedName name="_xlnm.Print_Area" localSheetId="1">'размер платы за_ком.услуги_ В'!$A$1:$I$24</definedName>
    <definedName name="_xlnm.Print_Area" localSheetId="0">'размер платы за_ком.услуги_П'!$A$1:$I$34</definedName>
    <definedName name="тариф" localSheetId="1">#REF!</definedName>
    <definedName name="тариф">#REF!</definedName>
    <definedName name="ТБОнасВК">#REF!</definedName>
    <definedName name="Э" localSheetId="1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<sst xmlns="http://schemas.openxmlformats.org/spreadsheetml/2006/main" count="134" uniqueCount="57">
  <si>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</si>
  <si>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</si>
  <si>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</si>
  <si>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(гр.3 х гр.4)</t>
  </si>
  <si>
    <t>единица потребления</t>
  </si>
  <si>
    <t>количество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</si>
  <si>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</si>
  <si>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</si>
  <si>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</si>
  <si>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помещения,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</si>
  <si>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</si>
  <si>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</si>
  <si>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</si>
  <si>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</si>
  <si>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</si>
  <si>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2. Сбор и вывоз ТБО</t>
  </si>
  <si>
    <t>м3 на человека в месяц</t>
  </si>
  <si>
    <t>ОАО "ЮКЭК-Белоярский"</t>
  </si>
  <si>
    <t>(наименование организации)</t>
  </si>
  <si>
    <t>Размер платы за услуги с НДС руб., коп.                                  (гр.3 х гр.4)</t>
  </si>
  <si>
    <t>единица измерения</t>
  </si>
  <si>
    <t>Коммунальные услуги</t>
  </si>
  <si>
    <t>1. Холодное водоснабжение</t>
  </si>
  <si>
    <t xml:space="preserve"> - в домах без горячего водоснабжения и ванн</t>
  </si>
  <si>
    <t xml:space="preserve"> - в полностью благоустроенных домах</t>
  </si>
  <si>
    <t xml:space="preserve"> - в домах, оборудованных приборами учета</t>
  </si>
  <si>
    <t>м3</t>
  </si>
  <si>
    <t>по счетчику</t>
  </si>
  <si>
    <t xml:space="preserve">2. Отопление </t>
  </si>
  <si>
    <t xml:space="preserve">Гкал на м2 общей площади </t>
  </si>
  <si>
    <t>Основание</t>
  </si>
  <si>
    <t>Договор с ТСЖ "Уютный дом" №06/2010/142 - П от 01.06.2010 г.</t>
  </si>
  <si>
    <t>3. Техническое обслуживание и ремонт внутридомового электросилового оборудования в домах, оборудованных газовыми плитами, в т.ч.</t>
  </si>
  <si>
    <t>3.1. Текущий ремонт</t>
  </si>
  <si>
    <t>3.2. Освещение мест общего пользования</t>
  </si>
  <si>
    <t>3.3. Техническое обслуживание общих коммуникаций</t>
  </si>
  <si>
    <t xml:space="preserve">1. Отопление 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</si>
  <si>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на период с 01.01.2013 г. по 30.06.2013 г.</t>
    </r>
  </si>
  <si>
    <t>Приказ РСТ ХМАО-Югры № 110-нп от 27 ноября 2012 года</t>
  </si>
  <si>
    <t>Приказ РСТ ХМАО-Югры № 100-нп от 08 ноября 2012 года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</si>
  <si>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на период с 01.07.2013 г. по 31.12.2013 г.</t>
    </r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</si>
  <si>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деревни Ванзеват на период с 01.01.2013 г. по 30.06.2013 г.</t>
    </r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</si>
  <si>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деревни Ванзеват на период с 01.07.2013 г. по 31.12.2013 г.</t>
    </r>
  </si>
  <si>
    <r>
      <t xml:space="preserve">Размер платы граждан за жилое помещение и техническое обслуживание и ремонт внутридомового электросилового оборудования в домах, оборудованных газовыми плитами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в 2013 году</t>
    </r>
  </si>
  <si>
    <t>по счетчику (на уровне объема водопотребления)</t>
  </si>
  <si>
    <r>
      <t>м</t>
    </r>
    <r>
      <rPr>
        <sz val="12"/>
        <rFont val="Times New Roman"/>
        <family val="1"/>
      </rPr>
      <t>³</t>
    </r>
  </si>
  <si>
    <t>4. в домах, оборудованных приборами учета</t>
  </si>
  <si>
    <t>3. в домах без горячего водоснабжения и ванн</t>
  </si>
  <si>
    <t>2. в домах без горячего водоснабжения, с газовыми водонагревателями</t>
  </si>
  <si>
    <r>
      <t>м</t>
    </r>
    <r>
      <rPr>
        <sz val="12"/>
        <rFont val="Times New Roman"/>
        <family val="1"/>
      </rPr>
      <t>³</t>
    </r>
    <r>
      <rPr>
        <i/>
        <sz val="12"/>
        <rFont val="Times New Roman"/>
        <family val="1"/>
      </rPr>
      <t xml:space="preserve"> на человека</t>
    </r>
  </si>
  <si>
    <r>
      <t>Вывоз жидких бытовых отходов</t>
    </r>
    <r>
      <rPr>
        <i/>
        <sz val="12"/>
        <rFont val="Times New Roman"/>
        <family val="1"/>
      </rPr>
      <t xml:space="preserve">                                          1. в полностью благоустроенных домах</t>
    </r>
  </si>
  <si>
    <t>Цена для населения, (в т.ч. НДС), руб.</t>
  </si>
  <si>
    <t>1. Размер платы за вывоз жидких бытовых отходов на территории с.п.Полноват</t>
  </si>
  <si>
    <t>с 1 января по 30 июня 2013 года</t>
  </si>
  <si>
    <t>с 1 июля по 31 декабря 2013 года</t>
  </si>
  <si>
    <t>Размер платы для населения в месяц, (в т.ч. НДС), руб.</t>
  </si>
  <si>
    <t>Размер платы для населения в месяц, (в т.ч. НДС)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</si>
</sst>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8"/>
      <name val="Times New Roman"/>
      <family val="1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34" fillId="0" borderId="0" applyNumberFormat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 applyNumberFormat="0" applyFont="0" applyFill="0" applyBorder="0" applyAlignment="0" applyProtection="0"/>
    <xf numFmtId="0" fontId="17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2" fillId="0" borderId="0" xfId="57">
      <alignment/>
      <protection/>
    </xf>
    <xf numFmtId="0" fontId="2" fillId="0" borderId="0" xfId="57" applyFont="1">
      <alignment/>
      <protection/>
    </xf>
    <xf numFmtId="0" fontId="4" fillId="0" borderId="0" xfId="57" applyFont="1" applyBorder="1">
      <alignment/>
      <protection/>
    </xf>
    <xf numFmtId="0" fontId="5" fillId="0" borderId="0" xfId="57" applyFont="1">
      <alignment/>
      <protection/>
    </xf>
    <xf numFmtId="0" fontId="7" fillId="0" borderId="0" xfId="57" applyFo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11" fillId="0" borderId="11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0" xfId="57" applyFont="1" applyAlignment="1">
      <alignment/>
      <protection/>
    </xf>
    <xf numFmtId="0" fontId="11" fillId="0" borderId="13" xfId="57" applyFont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2" fontId="9" fillId="0" borderId="0" xfId="57" applyNumberFormat="1" applyFont="1" applyAlignment="1">
      <alignment/>
      <protection/>
    </xf>
    <xf numFmtId="0" fontId="9" fillId="0" borderId="11" xfId="57" applyFont="1" applyBorder="1" applyAlignment="1">
      <alignment/>
      <protection/>
    </xf>
    <xf numFmtId="0" fontId="9" fillId="0" borderId="12" xfId="57" applyFont="1" applyBorder="1" applyAlignment="1">
      <alignment/>
      <protection/>
    </xf>
    <xf numFmtId="0" fontId="9" fillId="0" borderId="0" xfId="57" applyFont="1" applyAlignment="1">
      <alignment/>
      <protection/>
    </xf>
    <xf numFmtId="0" fontId="4" fillId="0" borderId="14" xfId="57" applyFont="1" applyBorder="1" applyAlignment="1">
      <alignment/>
      <protection/>
    </xf>
    <xf numFmtId="0" fontId="4" fillId="0" borderId="15" xfId="57" applyFont="1" applyBorder="1" applyAlignment="1">
      <alignment/>
      <protection/>
    </xf>
    <xf numFmtId="2" fontId="6" fillId="0" borderId="0" xfId="57" applyNumberFormat="1" applyFont="1" applyAlignment="1">
      <alignment/>
      <protection/>
    </xf>
    <xf numFmtId="0" fontId="4" fillId="0" borderId="11" xfId="57" applyFont="1" applyBorder="1" applyAlignment="1">
      <alignment/>
      <protection/>
    </xf>
    <xf numFmtId="0" fontId="4" fillId="0" borderId="12" xfId="57" applyFont="1" applyBorder="1" applyAlignment="1">
      <alignment/>
      <protection/>
    </xf>
    <xf numFmtId="0" fontId="4" fillId="0" borderId="13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" fillId="0" borderId="10" xfId="57" applyFont="1" applyBorder="1" applyAlignment="1">
      <alignment horizontal="center" vertical="center" wrapText="1"/>
      <protection/>
    </xf>
    <xf numFmtId="2" fontId="11" fillId="0" borderId="10" xfId="57" applyNumberFormat="1" applyFont="1" applyBorder="1" applyAlignment="1">
      <alignment horizontal="center" vertical="center"/>
      <protection/>
    </xf>
    <xf numFmtId="0" fontId="11" fillId="0" borderId="0" xfId="57" applyFont="1" applyAlignment="1">
      <alignment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9" fillId="0" borderId="0" xfId="57" applyFont="1">
      <alignment/>
      <protection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6" fillId="0" borderId="0" xfId="57" applyFont="1" applyBorder="1" applyAlignment="1">
      <alignment vertical="center" wrapText="1"/>
      <protection/>
    </xf>
    <xf numFmtId="0" fontId="2" fillId="0" borderId="0" xfId="57" applyFont="1" applyBorder="1" applyAlignment="1">
      <alignment vertical="center" wrapText="1"/>
      <protection/>
    </xf>
    <xf numFmtId="2" fontId="9" fillId="0" borderId="0" xfId="57" applyNumberFormat="1" applyFont="1" applyBorder="1" applyAlignment="1">
      <alignment horizontal="center" vertical="center"/>
      <protection/>
    </xf>
    <xf numFmtId="2" fontId="4" fillId="0" borderId="0" xfId="57" applyNumberFormat="1" applyFont="1" applyBorder="1" applyAlignment="1">
      <alignment horizontal="center" vertical="center"/>
      <protection/>
    </xf>
    <xf numFmtId="0" fontId="20" fillId="0" borderId="0" xfId="57" applyFont="1" applyBorder="1">
      <alignment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vertical="center" wrapText="1"/>
      <protection/>
    </xf>
    <xf numFmtId="0" fontId="2" fillId="0" borderId="0" xfId="74">
      <alignment/>
      <protection/>
    </xf>
    <xf numFmtId="0" fontId="4" fillId="0" borderId="0" xfId="74" applyFont="1">
      <alignment/>
      <protection/>
    </xf>
    <xf numFmtId="0" fontId="11" fillId="0" borderId="0" xfId="74" applyFont="1" applyAlignment="1">
      <alignment/>
      <protection/>
    </xf>
    <xf numFmtId="0" fontId="6" fillId="0" borderId="0" xfId="74" applyFont="1" applyAlignment="1">
      <alignment/>
      <protection/>
    </xf>
    <xf numFmtId="0" fontId="9" fillId="0" borderId="10" xfId="74" applyFont="1" applyBorder="1" applyAlignment="1">
      <alignment horizontal="center" vertical="center" wrapText="1"/>
      <protection/>
    </xf>
    <xf numFmtId="0" fontId="6" fillId="0" borderId="10" xfId="74" applyFont="1" applyBorder="1" applyAlignment="1">
      <alignment horizontal="center" vertical="center"/>
      <protection/>
    </xf>
    <xf numFmtId="0" fontId="20" fillId="0" borderId="0" xfId="74" applyFont="1" applyBorder="1">
      <alignment/>
      <protection/>
    </xf>
    <xf numFmtId="0" fontId="6" fillId="33" borderId="17" xfId="57" applyFont="1" applyFill="1" applyBorder="1" applyAlignment="1">
      <alignment horizontal="center" vertical="center" wrapText="1"/>
      <protection/>
    </xf>
    <xf numFmtId="2" fontId="9" fillId="33" borderId="17" xfId="74" applyNumberFormat="1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2" fontId="9" fillId="33" borderId="10" xfId="57" applyNumberFormat="1" applyFont="1" applyFill="1" applyBorder="1" applyAlignment="1">
      <alignment horizontal="center" vertical="center" wrapText="1"/>
      <protection/>
    </xf>
    <xf numFmtId="0" fontId="6" fillId="33" borderId="10" xfId="74" applyFont="1" applyFill="1" applyBorder="1" applyAlignment="1">
      <alignment horizontal="center" vertical="center" wrapText="1"/>
      <protection/>
    </xf>
    <xf numFmtId="0" fontId="9" fillId="33" borderId="10" xfId="74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0" xfId="74" applyFont="1" applyBorder="1" applyAlignment="1">
      <alignment horizontal="center" vertical="center"/>
      <protection/>
    </xf>
    <xf numFmtId="2" fontId="9" fillId="33" borderId="0" xfId="74" applyNumberFormat="1" applyFont="1" applyFill="1" applyBorder="1" applyAlignment="1">
      <alignment horizontal="center" vertical="center"/>
      <protection/>
    </xf>
    <xf numFmtId="0" fontId="24" fillId="0" borderId="0" xfId="74" applyFont="1" applyBorder="1">
      <alignment/>
      <protection/>
    </xf>
    <xf numFmtId="0" fontId="4" fillId="0" borderId="0" xfId="74" applyFont="1" applyBorder="1">
      <alignment/>
      <protection/>
    </xf>
    <xf numFmtId="0" fontId="18" fillId="0" borderId="0" xfId="74" applyFont="1" applyBorder="1" applyAlignment="1">
      <alignment horizontal="center" vertical="center" wrapText="1"/>
      <protection/>
    </xf>
    <xf numFmtId="0" fontId="19" fillId="0" borderId="0" xfId="74" applyFont="1" applyBorder="1" applyAlignment="1">
      <alignment vertical="center" wrapText="1"/>
      <protection/>
    </xf>
    <xf numFmtId="0" fontId="18" fillId="0" borderId="0" xfId="74" applyFont="1" applyBorder="1" applyAlignment="1">
      <alignment vertical="center" wrapText="1"/>
      <protection/>
    </xf>
    <xf numFmtId="0" fontId="19" fillId="0" borderId="0" xfId="74" applyFont="1" applyBorder="1" applyAlignment="1">
      <alignment horizontal="left" indent="2"/>
      <protection/>
    </xf>
    <xf numFmtId="0" fontId="19" fillId="0" borderId="0" xfId="74" applyFont="1" applyBorder="1" applyAlignment="1">
      <alignment horizontal="left" vertical="center" wrapText="1"/>
      <protection/>
    </xf>
    <xf numFmtId="0" fontId="21" fillId="0" borderId="0" xfId="74" applyFont="1" applyBorder="1" applyAlignment="1">
      <alignment vertical="center"/>
      <protection/>
    </xf>
    <xf numFmtId="0" fontId="20" fillId="0" borderId="0" xfId="74" applyFont="1" applyBorder="1" applyAlignment="1">
      <alignment vertical="center"/>
      <protection/>
    </xf>
    <xf numFmtId="0" fontId="22" fillId="0" borderId="0" xfId="74" applyFont="1" applyBorder="1" applyAlignment="1">
      <alignment horizontal="center" vertical="center" wrapText="1"/>
      <protection/>
    </xf>
    <xf numFmtId="0" fontId="21" fillId="0" borderId="0" xfId="74" applyFont="1" applyBorder="1" applyAlignment="1">
      <alignment horizontal="center" vertical="center"/>
      <protection/>
    </xf>
    <xf numFmtId="0" fontId="18" fillId="0" borderId="0" xfId="74" applyFont="1" applyBorder="1" applyAlignment="1">
      <alignment vertical="center"/>
      <protection/>
    </xf>
    <xf numFmtId="0" fontId="22" fillId="0" borderId="0" xfId="74" applyFont="1" applyBorder="1" applyAlignment="1">
      <alignment vertical="center"/>
      <protection/>
    </xf>
    <xf numFmtId="0" fontId="20" fillId="0" borderId="0" xfId="74" applyFont="1" applyBorder="1" applyAlignment="1">
      <alignment vertical="center" wrapText="1"/>
      <protection/>
    </xf>
    <xf numFmtId="0" fontId="21" fillId="0" borderId="0" xfId="74" applyFont="1" applyBorder="1" applyAlignment="1">
      <alignment vertical="center" wrapText="1"/>
      <protection/>
    </xf>
    <xf numFmtId="2" fontId="22" fillId="0" borderId="0" xfId="74" applyNumberFormat="1" applyFont="1" applyBorder="1" applyAlignment="1">
      <alignment horizontal="center" vertical="center"/>
      <protection/>
    </xf>
    <xf numFmtId="2" fontId="20" fillId="0" borderId="0" xfId="74" applyNumberFormat="1" applyFont="1" applyBorder="1" applyAlignment="1">
      <alignment horizontal="center" vertical="center"/>
      <protection/>
    </xf>
    <xf numFmtId="0" fontId="22" fillId="0" borderId="0" xfId="74" applyFont="1" applyBorder="1" applyAlignment="1">
      <alignment horizontal="center" vertical="center"/>
      <protection/>
    </xf>
    <xf numFmtId="0" fontId="20" fillId="0" borderId="0" xfId="74" applyFont="1" applyBorder="1" applyAlignment="1">
      <alignment horizontal="center" vertical="center" wrapText="1"/>
      <protection/>
    </xf>
    <xf numFmtId="0" fontId="25" fillId="0" borderId="0" xfId="74" applyFont="1" applyBorder="1">
      <alignment/>
      <protection/>
    </xf>
    <xf numFmtId="0" fontId="21" fillId="0" borderId="0" xfId="74" applyFont="1" applyBorder="1" applyAlignment="1">
      <alignment horizontal="center" vertical="center" wrapText="1"/>
      <protection/>
    </xf>
    <xf numFmtId="2" fontId="19" fillId="0" borderId="0" xfId="74" applyNumberFormat="1" applyFont="1" applyBorder="1" applyAlignment="1">
      <alignment horizontal="center" vertical="center"/>
      <protection/>
    </xf>
    <xf numFmtId="0" fontId="27" fillId="0" borderId="0" xfId="74" applyFont="1" applyBorder="1">
      <alignment/>
      <protection/>
    </xf>
    <xf numFmtId="0" fontId="16" fillId="0" borderId="0" xfId="57" applyFont="1" applyAlignment="1">
      <alignment wrapText="1"/>
      <protection/>
    </xf>
    <xf numFmtId="2" fontId="4" fillId="33" borderId="17" xfId="57" applyNumberFormat="1" applyFont="1" applyFill="1" applyBorder="1" applyAlignment="1">
      <alignment horizontal="center" vertical="center"/>
      <protection/>
    </xf>
    <xf numFmtId="0" fontId="20" fillId="0" borderId="10" xfId="74" applyFont="1" applyBorder="1">
      <alignment/>
      <protection/>
    </xf>
    <xf numFmtId="0" fontId="15" fillId="0" borderId="10" xfId="74" applyFont="1" applyBorder="1" applyAlignment="1">
      <alignment vertical="center" wrapText="1"/>
      <protection/>
    </xf>
    <xf numFmtId="2" fontId="9" fillId="33" borderId="10" xfId="74" applyNumberFormat="1" applyFont="1" applyFill="1" applyBorder="1" applyAlignment="1">
      <alignment horizontal="center" vertical="center"/>
      <protection/>
    </xf>
    <xf numFmtId="2" fontId="3" fillId="33" borderId="16" xfId="57" applyNumberFormat="1" applyFont="1" applyFill="1" applyBorder="1" applyAlignment="1">
      <alignment horizontal="center" vertical="center"/>
      <protection/>
    </xf>
    <xf numFmtId="2" fontId="9" fillId="33" borderId="10" xfId="74" applyNumberFormat="1" applyFont="1" applyFill="1" applyBorder="1" applyAlignment="1">
      <alignment horizontal="center" vertical="center"/>
      <protection/>
    </xf>
    <xf numFmtId="2" fontId="9" fillId="33" borderId="10" xfId="74" applyNumberFormat="1" applyFont="1" applyFill="1" applyBorder="1" applyAlignment="1">
      <alignment horizontal="center" vertical="center"/>
      <protection/>
    </xf>
    <xf numFmtId="0" fontId="19" fillId="0" borderId="0" xfId="57" applyFont="1">
      <alignment/>
      <protection/>
    </xf>
    <xf numFmtId="0" fontId="19" fillId="0" borderId="0" xfId="77" applyFont="1">
      <alignment/>
      <protection/>
    </xf>
    <xf numFmtId="0" fontId="18" fillId="0" borderId="0" xfId="77" applyFont="1">
      <alignment/>
      <protection/>
    </xf>
    <xf numFmtId="0" fontId="21" fillId="0" borderId="0" xfId="59" applyFont="1">
      <alignment/>
      <protection/>
    </xf>
    <xf numFmtId="0" fontId="19" fillId="0" borderId="0" xfId="59" applyFont="1">
      <alignment/>
      <protection/>
    </xf>
    <xf numFmtId="0" fontId="19" fillId="0" borderId="0" xfId="0" applyFont="1" applyAlignment="1">
      <alignment/>
    </xf>
    <xf numFmtId="0" fontId="21" fillId="0" borderId="0" xfId="59" applyFont="1" applyAlignment="1">
      <alignment/>
      <protection/>
    </xf>
    <xf numFmtId="0" fontId="19" fillId="0" borderId="0" xfId="59" applyFont="1" applyAlignment="1">
      <alignment/>
      <protection/>
    </xf>
    <xf numFmtId="164" fontId="69" fillId="0" borderId="0" xfId="59" applyNumberFormat="1" applyFont="1" applyAlignment="1">
      <alignment/>
      <protection/>
    </xf>
    <xf numFmtId="0" fontId="27" fillId="0" borderId="0" xfId="59" applyFont="1" applyAlignment="1">
      <alignment/>
      <protection/>
    </xf>
    <xf numFmtId="0" fontId="27" fillId="0" borderId="0" xfId="59" applyFont="1" applyAlignment="1">
      <alignment vertical="center"/>
      <protection/>
    </xf>
    <xf numFmtId="2" fontId="27" fillId="0" borderId="0" xfId="59" applyNumberFormat="1" applyFont="1" applyBorder="1" applyAlignment="1">
      <alignment horizontal="center" vertical="center"/>
      <protection/>
    </xf>
    <xf numFmtId="164" fontId="27" fillId="0" borderId="0" xfId="59" applyNumberFormat="1" applyFont="1" applyBorder="1" applyAlignment="1">
      <alignment horizontal="center" vertical="center"/>
      <protection/>
    </xf>
    <xf numFmtId="0" fontId="21" fillId="0" borderId="0" xfId="59" applyFont="1" applyBorder="1" applyAlignment="1">
      <alignment horizontal="center" vertical="center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7" fillId="0" borderId="0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 vertical="center"/>
      <protection/>
    </xf>
    <xf numFmtId="0" fontId="19" fillId="0" borderId="0" xfId="77" applyFont="1" applyBorder="1">
      <alignment/>
      <protection/>
    </xf>
    <xf numFmtId="2" fontId="19" fillId="0" borderId="10" xfId="77" applyNumberFormat="1" applyFont="1" applyFill="1" applyBorder="1" applyAlignment="1">
      <alignment horizontal="center" vertical="center" wrapText="1"/>
      <protection/>
    </xf>
    <xf numFmtId="0" fontId="19" fillId="0" borderId="10" xfId="77" applyFont="1" applyBorder="1" applyAlignment="1">
      <alignment horizontal="center" vertical="center" wrapText="1"/>
      <protection/>
    </xf>
    <xf numFmtId="0" fontId="19" fillId="0" borderId="10" xfId="77" applyFont="1" applyBorder="1" applyAlignment="1">
      <alignment horizontal="left" vertical="top" wrapText="1"/>
      <protection/>
    </xf>
    <xf numFmtId="0" fontId="19" fillId="0" borderId="10" xfId="77" applyFont="1" applyFill="1" applyBorder="1" applyAlignment="1">
      <alignment horizontal="center" vertical="center" wrapText="1"/>
      <protection/>
    </xf>
    <xf numFmtId="0" fontId="19" fillId="0" borderId="10" xfId="77" applyFont="1" applyBorder="1" applyAlignment="1">
      <alignment horizontal="left" vertical="center" wrapText="1"/>
      <protection/>
    </xf>
    <xf numFmtId="0" fontId="18" fillId="0" borderId="10" xfId="77" applyFont="1" applyBorder="1" applyAlignment="1">
      <alignment horizontal="left" vertical="center" wrapText="1"/>
      <protection/>
    </xf>
    <xf numFmtId="0" fontId="32" fillId="0" borderId="0" xfId="77" applyFont="1">
      <alignment/>
      <protection/>
    </xf>
    <xf numFmtId="0" fontId="32" fillId="0" borderId="0" xfId="77" applyFont="1" applyBorder="1">
      <alignment/>
      <protection/>
    </xf>
    <xf numFmtId="0" fontId="32" fillId="0" borderId="10" xfId="77" applyFont="1" applyBorder="1" applyAlignment="1">
      <alignment horizontal="center" vertical="center" wrapText="1"/>
      <protection/>
    </xf>
    <xf numFmtId="0" fontId="21" fillId="0" borderId="0" xfId="77" applyFont="1" applyBorder="1">
      <alignment/>
      <protection/>
    </xf>
    <xf numFmtId="0" fontId="30" fillId="0" borderId="0" xfId="57" applyFont="1" applyAlignment="1">
      <alignment wrapText="1"/>
      <protection/>
    </xf>
    <xf numFmtId="0" fontId="18" fillId="0" borderId="0" xfId="57" applyFont="1" applyAlignment="1">
      <alignment horizontal="right"/>
      <protection/>
    </xf>
    <xf numFmtId="0" fontId="18" fillId="0" borderId="0" xfId="57" applyFont="1">
      <alignment/>
      <protection/>
    </xf>
    <xf numFmtId="0" fontId="9" fillId="0" borderId="10" xfId="74" applyFont="1" applyBorder="1" applyAlignment="1">
      <alignment horizontal="center" vertical="center" wrapText="1"/>
      <protection/>
    </xf>
    <xf numFmtId="0" fontId="10" fillId="0" borderId="10" xfId="74" applyFont="1" applyBorder="1" applyAlignment="1">
      <alignment horizontal="center" vertical="center" wrapText="1"/>
      <protection/>
    </xf>
    <xf numFmtId="0" fontId="15" fillId="0" borderId="16" xfId="74" applyFont="1" applyBorder="1" applyAlignment="1">
      <alignment vertical="center" wrapText="1"/>
      <protection/>
    </xf>
    <xf numFmtId="0" fontId="15" fillId="0" borderId="18" xfId="74" applyFont="1" applyBorder="1" applyAlignment="1">
      <alignment vertical="center" wrapText="1"/>
      <protection/>
    </xf>
    <xf numFmtId="0" fontId="15" fillId="0" borderId="19" xfId="74" applyFont="1" applyBorder="1" applyAlignment="1">
      <alignment vertical="center" wrapText="1"/>
      <protection/>
    </xf>
    <xf numFmtId="0" fontId="21" fillId="0" borderId="0" xfId="74" applyFont="1" applyBorder="1" applyAlignment="1">
      <alignment vertical="center" wrapText="1"/>
      <protection/>
    </xf>
    <xf numFmtId="0" fontId="20" fillId="0" borderId="0" xfId="74" applyFont="1" applyBorder="1" applyAlignment="1">
      <alignment vertical="center" wrapText="1"/>
      <protection/>
    </xf>
    <xf numFmtId="2" fontId="22" fillId="0" borderId="0" xfId="74" applyNumberFormat="1" applyFont="1" applyBorder="1" applyAlignment="1">
      <alignment horizontal="center" vertical="center"/>
      <protection/>
    </xf>
    <xf numFmtId="0" fontId="18" fillId="0" borderId="0" xfId="74" applyFont="1" applyBorder="1" applyAlignment="1">
      <alignment vertical="center" wrapText="1"/>
      <protection/>
    </xf>
    <xf numFmtId="0" fontId="26" fillId="0" borderId="0" xfId="74" applyFont="1" applyBorder="1" applyAlignment="1">
      <alignment vertical="center" wrapText="1"/>
      <protection/>
    </xf>
    <xf numFmtId="0" fontId="21" fillId="0" borderId="0" xfId="74" applyFont="1" applyBorder="1" applyAlignment="1">
      <alignment horizontal="center" vertical="center"/>
      <protection/>
    </xf>
    <xf numFmtId="0" fontId="22" fillId="0" borderId="0" xfId="74" applyFont="1" applyBorder="1" applyAlignment="1">
      <alignment vertical="center" wrapText="1"/>
      <protection/>
    </xf>
    <xf numFmtId="0" fontId="2" fillId="0" borderId="0" xfId="74" applyBorder="1" applyAlignment="1">
      <alignment vertical="center" wrapText="1"/>
      <protection/>
    </xf>
    <xf numFmtId="0" fontId="22" fillId="0" borderId="0" xfId="74" applyFont="1" applyBorder="1" applyAlignment="1">
      <alignment horizontal="center" vertical="center" wrapText="1"/>
      <protection/>
    </xf>
    <xf numFmtId="0" fontId="6" fillId="0" borderId="0" xfId="74" applyFont="1" applyBorder="1" applyAlignment="1">
      <alignment horizontal="center" vertical="center" wrapText="1"/>
      <protection/>
    </xf>
    <xf numFmtId="0" fontId="2" fillId="0" borderId="0" xfId="74" applyBorder="1" applyAlignment="1">
      <alignment horizontal="center" vertical="center"/>
      <protection/>
    </xf>
    <xf numFmtId="0" fontId="19" fillId="0" borderId="0" xfId="74" applyFont="1" applyBorder="1" applyAlignment="1">
      <alignment vertical="center" wrapText="1"/>
      <protection/>
    </xf>
    <xf numFmtId="16" fontId="19" fillId="0" borderId="0" xfId="74" applyNumberFormat="1" applyFont="1" applyBorder="1" applyAlignment="1">
      <alignment vertical="center" wrapText="1"/>
      <protection/>
    </xf>
    <xf numFmtId="0" fontId="23" fillId="0" borderId="0" xfId="74" applyFont="1" applyBorder="1" applyAlignment="1">
      <alignment horizontal="center" vertical="center" wrapText="1"/>
      <protection/>
    </xf>
    <xf numFmtId="0" fontId="19" fillId="0" borderId="0" xfId="74" applyFont="1" applyBorder="1" applyAlignment="1">
      <alignment horizontal="left" vertical="center" wrapText="1"/>
      <protection/>
    </xf>
    <xf numFmtId="0" fontId="18" fillId="0" borderId="0" xfId="74" applyFont="1" applyBorder="1" applyAlignment="1">
      <alignment vertical="center"/>
      <protection/>
    </xf>
    <xf numFmtId="0" fontId="2" fillId="0" borderId="0" xfId="74" applyBorder="1" applyAlignment="1">
      <alignment vertical="center"/>
      <protection/>
    </xf>
    <xf numFmtId="0" fontId="8" fillId="0" borderId="0" xfId="74" applyFont="1" applyBorder="1" applyAlignment="1">
      <alignment vertical="center" wrapText="1"/>
      <protection/>
    </xf>
    <xf numFmtId="0" fontId="18" fillId="0" borderId="0" xfId="74" applyFont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left" vertical="center" wrapText="1"/>
      <protection/>
    </xf>
    <xf numFmtId="0" fontId="2" fillId="33" borderId="10" xfId="57" applyFill="1" applyBorder="1" applyAlignment="1">
      <alignment vertical="center" wrapText="1"/>
      <protection/>
    </xf>
    <xf numFmtId="2" fontId="9" fillId="33" borderId="10" xfId="57" applyNumberFormat="1" applyFont="1" applyFill="1" applyBorder="1" applyAlignment="1">
      <alignment horizontal="center" vertical="center"/>
      <protection/>
    </xf>
    <xf numFmtId="0" fontId="3" fillId="33" borderId="20" xfId="57" applyFont="1" applyFill="1" applyBorder="1" applyAlignment="1">
      <alignment horizontal="left" vertical="center" wrapText="1"/>
      <protection/>
    </xf>
    <xf numFmtId="0" fontId="28" fillId="33" borderId="21" xfId="57" applyFont="1" applyFill="1" applyBorder="1" applyAlignment="1">
      <alignment vertical="center" wrapText="1"/>
      <protection/>
    </xf>
    <xf numFmtId="2" fontId="9" fillId="33" borderId="10" xfId="74" applyNumberFormat="1" applyFont="1" applyFill="1" applyBorder="1" applyAlignment="1">
      <alignment horizontal="center" vertical="center"/>
      <protection/>
    </xf>
    <xf numFmtId="0" fontId="3" fillId="0" borderId="0" xfId="74" applyFont="1" applyAlignment="1">
      <alignment horizontal="center" vertical="center" wrapText="1"/>
      <protection/>
    </xf>
    <xf numFmtId="0" fontId="3" fillId="0" borderId="0" xfId="74" applyFont="1" applyAlignment="1">
      <alignment horizontal="center" vertical="center"/>
      <protection/>
    </xf>
    <xf numFmtId="0" fontId="9" fillId="33" borderId="16" xfId="74" applyFont="1" applyFill="1" applyBorder="1" applyAlignment="1">
      <alignment horizontal="center" vertical="center" wrapText="1"/>
      <protection/>
    </xf>
    <xf numFmtId="0" fontId="9" fillId="33" borderId="19" xfId="74" applyFont="1" applyFill="1" applyBorder="1" applyAlignment="1">
      <alignment horizontal="center" vertical="center" wrapText="1"/>
      <protection/>
    </xf>
    <xf numFmtId="2" fontId="9" fillId="33" borderId="11" xfId="74" applyNumberFormat="1" applyFont="1" applyFill="1" applyBorder="1" applyAlignment="1">
      <alignment horizontal="center" vertical="center"/>
      <protection/>
    </xf>
    <xf numFmtId="2" fontId="9" fillId="33" borderId="22" xfId="74" applyNumberFormat="1" applyFont="1" applyFill="1" applyBorder="1" applyAlignment="1">
      <alignment horizontal="center" vertical="center"/>
      <protection/>
    </xf>
    <xf numFmtId="2" fontId="9" fillId="33" borderId="13" xfId="74" applyNumberFormat="1" applyFont="1" applyFill="1" applyBorder="1" applyAlignment="1">
      <alignment horizontal="center" vertical="center"/>
      <protection/>
    </xf>
    <xf numFmtId="2" fontId="9" fillId="33" borderId="23" xfId="74" applyNumberFormat="1" applyFont="1" applyFill="1" applyBorder="1" applyAlignment="1">
      <alignment horizontal="center" vertical="center"/>
      <protection/>
    </xf>
    <xf numFmtId="2" fontId="9" fillId="33" borderId="14" xfId="74" applyNumberFormat="1" applyFont="1" applyFill="1" applyBorder="1" applyAlignment="1">
      <alignment horizontal="center" vertical="center"/>
      <protection/>
    </xf>
    <xf numFmtId="2" fontId="9" fillId="33" borderId="24" xfId="74" applyNumberFormat="1" applyFont="1" applyFill="1" applyBorder="1" applyAlignment="1">
      <alignment horizontal="center" vertical="center"/>
      <protection/>
    </xf>
    <xf numFmtId="0" fontId="16" fillId="0" borderId="0" xfId="57" applyFont="1" applyAlignment="1">
      <alignment horizontal="center"/>
      <protection/>
    </xf>
    <xf numFmtId="0" fontId="30" fillId="0" borderId="0" xfId="57" applyFont="1" applyAlignment="1">
      <alignment horizontal="center" wrapText="1"/>
      <protection/>
    </xf>
    <xf numFmtId="0" fontId="6" fillId="0" borderId="10" xfId="74" applyFont="1" applyBorder="1" applyAlignment="1">
      <alignment horizontal="center" vertical="center"/>
      <protection/>
    </xf>
    <xf numFmtId="0" fontId="3" fillId="0" borderId="11" xfId="74" applyFont="1" applyBorder="1" applyAlignment="1">
      <alignment horizontal="left" vertical="center" wrapText="1"/>
      <protection/>
    </xf>
    <xf numFmtId="0" fontId="3" fillId="0" borderId="12" xfId="74" applyFont="1" applyBorder="1" applyAlignment="1">
      <alignment horizontal="left" vertical="center" wrapText="1"/>
      <protection/>
    </xf>
    <xf numFmtId="0" fontId="3" fillId="0" borderId="21" xfId="74" applyFont="1" applyBorder="1" applyAlignment="1">
      <alignment horizontal="left" vertical="center" wrapText="1"/>
      <protection/>
    </xf>
    <xf numFmtId="0" fontId="3" fillId="0" borderId="17" xfId="74" applyFont="1" applyBorder="1" applyAlignment="1">
      <alignment horizontal="left" vertical="center" wrapText="1"/>
      <protection/>
    </xf>
    <xf numFmtId="0" fontId="3" fillId="33" borderId="11" xfId="74" applyFont="1" applyFill="1" applyBorder="1" applyAlignment="1">
      <alignment horizontal="left" vertical="center" wrapText="1"/>
      <protection/>
    </xf>
    <xf numFmtId="0" fontId="3" fillId="33" borderId="12" xfId="74" applyFont="1" applyFill="1" applyBorder="1" applyAlignment="1">
      <alignment horizontal="left" vertical="center" wrapText="1"/>
      <protection/>
    </xf>
    <xf numFmtId="0" fontId="3" fillId="33" borderId="22" xfId="74" applyFont="1" applyFill="1" applyBorder="1" applyAlignment="1">
      <alignment horizontal="left" vertical="center" wrapText="1"/>
      <protection/>
    </xf>
    <xf numFmtId="0" fontId="6" fillId="33" borderId="16" xfId="74" applyFont="1" applyFill="1" applyBorder="1" applyAlignment="1">
      <alignment horizontal="center" vertical="center" wrapText="1"/>
      <protection/>
    </xf>
    <xf numFmtId="0" fontId="6" fillId="33" borderId="18" xfId="74" applyFont="1" applyFill="1" applyBorder="1" applyAlignment="1">
      <alignment horizontal="center" vertical="center" wrapText="1"/>
      <protection/>
    </xf>
    <xf numFmtId="0" fontId="6" fillId="33" borderId="19" xfId="74" applyFont="1" applyFill="1" applyBorder="1" applyAlignment="1">
      <alignment horizontal="center" vertical="center" wrapText="1"/>
      <protection/>
    </xf>
    <xf numFmtId="2" fontId="9" fillId="33" borderId="16" xfId="74" applyNumberFormat="1" applyFont="1" applyFill="1" applyBorder="1" applyAlignment="1">
      <alignment horizontal="center" vertical="center"/>
      <protection/>
    </xf>
    <xf numFmtId="2" fontId="9" fillId="33" borderId="19" xfId="74" applyNumberFormat="1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left" vertical="center" wrapText="1"/>
      <protection/>
    </xf>
    <xf numFmtId="0" fontId="2" fillId="33" borderId="15" xfId="57" applyFill="1" applyBorder="1" applyAlignment="1">
      <alignment vertical="center" wrapText="1"/>
      <protection/>
    </xf>
    <xf numFmtId="0" fontId="2" fillId="33" borderId="24" xfId="57" applyFill="1" applyBorder="1" applyAlignment="1">
      <alignment vertical="center" wrapText="1"/>
      <protection/>
    </xf>
    <xf numFmtId="0" fontId="6" fillId="33" borderId="19" xfId="57" applyFont="1" applyFill="1" applyBorder="1" applyAlignment="1">
      <alignment horizontal="left" vertical="center" wrapText="1"/>
      <protection/>
    </xf>
    <xf numFmtId="0" fontId="2" fillId="33" borderId="19" xfId="57" applyFill="1" applyBorder="1" applyAlignment="1">
      <alignment vertical="center" wrapText="1"/>
      <protection/>
    </xf>
    <xf numFmtId="0" fontId="28" fillId="33" borderId="17" xfId="57" applyFont="1" applyFill="1" applyBorder="1" applyAlignment="1">
      <alignment vertical="center" wrapText="1"/>
      <protection/>
    </xf>
    <xf numFmtId="0" fontId="4" fillId="33" borderId="20" xfId="57" applyFont="1" applyFill="1" applyBorder="1" applyAlignment="1">
      <alignment horizontal="left" vertical="center" wrapText="1"/>
      <protection/>
    </xf>
    <xf numFmtId="0" fontId="5" fillId="33" borderId="21" xfId="57" applyFont="1" applyFill="1" applyBorder="1" applyAlignment="1">
      <alignment vertical="center" wrapText="1"/>
      <protection/>
    </xf>
    <xf numFmtId="0" fontId="5" fillId="33" borderId="17" xfId="57" applyFont="1" applyFill="1" applyBorder="1" applyAlignment="1">
      <alignment vertical="center" wrapText="1"/>
      <protection/>
    </xf>
    <xf numFmtId="2" fontId="4" fillId="33" borderId="10" xfId="57" applyNumberFormat="1" applyFont="1" applyFill="1" applyBorder="1" applyAlignment="1">
      <alignment horizontal="center" vertical="center"/>
      <protection/>
    </xf>
    <xf numFmtId="2" fontId="4" fillId="0" borderId="10" xfId="57" applyNumberFormat="1" applyFont="1" applyBorder="1" applyAlignment="1">
      <alignment horizontal="center" vertical="center"/>
      <protection/>
    </xf>
    <xf numFmtId="0" fontId="16" fillId="0" borderId="0" xfId="57" applyFont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2" fontId="9" fillId="0" borderId="10" xfId="57" applyNumberFormat="1" applyFont="1" applyBorder="1" applyAlignment="1">
      <alignment horizontal="center" vertical="center"/>
      <protection/>
    </xf>
    <xf numFmtId="2" fontId="2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wrapText="1"/>
      <protection/>
    </xf>
    <xf numFmtId="2" fontId="11" fillId="0" borderId="12" xfId="57" applyNumberFormat="1" applyFont="1" applyBorder="1" applyAlignment="1">
      <alignment horizontal="center" vertical="center"/>
      <protection/>
    </xf>
    <xf numFmtId="2" fontId="11" fillId="0" borderId="22" xfId="57" applyNumberFormat="1" applyFont="1" applyBorder="1" applyAlignment="1">
      <alignment horizontal="center" vertical="center"/>
      <protection/>
    </xf>
    <xf numFmtId="2" fontId="11" fillId="0" borderId="0" xfId="57" applyNumberFormat="1" applyFont="1" applyBorder="1" applyAlignment="1">
      <alignment horizontal="center" vertical="center"/>
      <protection/>
    </xf>
    <xf numFmtId="2" fontId="11" fillId="0" borderId="23" xfId="57" applyNumberFormat="1" applyFont="1" applyBorder="1" applyAlignment="1">
      <alignment horizontal="center" vertical="center"/>
      <protection/>
    </xf>
    <xf numFmtId="2" fontId="4" fillId="0" borderId="16" xfId="57" applyNumberFormat="1" applyFont="1" applyBorder="1" applyAlignment="1">
      <alignment horizontal="center" vertical="center"/>
      <protection/>
    </xf>
    <xf numFmtId="2" fontId="4" fillId="0" borderId="18" xfId="57" applyNumberFormat="1" applyFont="1" applyBorder="1" applyAlignment="1">
      <alignment horizontal="center" vertical="center"/>
      <protection/>
    </xf>
    <xf numFmtId="2" fontId="4" fillId="0" borderId="19" xfId="57" applyNumberFormat="1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left" vertical="center"/>
      <protection/>
    </xf>
    <xf numFmtId="0" fontId="12" fillId="0" borderId="21" xfId="57" applyFont="1" applyBorder="1" applyAlignment="1">
      <alignment horizontal="left" vertical="center"/>
      <protection/>
    </xf>
    <xf numFmtId="164" fontId="11" fillId="0" borderId="20" xfId="57" applyNumberFormat="1" applyFont="1" applyBorder="1" applyAlignment="1">
      <alignment horizontal="center" vertical="center"/>
      <protection/>
    </xf>
    <xf numFmtId="164" fontId="12" fillId="0" borderId="17" xfId="57" applyNumberFormat="1" applyFont="1" applyBorder="1" applyAlignment="1">
      <alignment horizontal="center" vertical="center"/>
      <protection/>
    </xf>
    <xf numFmtId="2" fontId="29" fillId="0" borderId="16" xfId="57" applyNumberFormat="1" applyFont="1" applyBorder="1" applyAlignment="1">
      <alignment horizontal="center" vertical="center" wrapText="1"/>
      <protection/>
    </xf>
    <xf numFmtId="2" fontId="29" fillId="0" borderId="18" xfId="57" applyNumberFormat="1" applyFont="1" applyBorder="1" applyAlignment="1">
      <alignment horizontal="center" vertical="center" wrapText="1"/>
      <protection/>
    </xf>
    <xf numFmtId="2" fontId="29" fillId="0" borderId="19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left" vertical="center" wrapText="1"/>
      <protection/>
    </xf>
    <xf numFmtId="0" fontId="3" fillId="33" borderId="12" xfId="57" applyFont="1" applyFill="1" applyBorder="1" applyAlignment="1">
      <alignment horizontal="left" vertical="center" wrapText="1"/>
      <protection/>
    </xf>
    <xf numFmtId="0" fontId="3" fillId="33" borderId="22" xfId="57" applyFont="1" applyFill="1" applyBorder="1" applyAlignment="1">
      <alignment horizontal="left" vertical="center" wrapText="1"/>
      <protection/>
    </xf>
    <xf numFmtId="2" fontId="3" fillId="33" borderId="20" xfId="57" applyNumberFormat="1" applyFont="1" applyFill="1" applyBorder="1" applyAlignment="1">
      <alignment horizontal="center" vertical="center"/>
      <protection/>
    </xf>
    <xf numFmtId="2" fontId="3" fillId="33" borderId="17" xfId="57" applyNumberFormat="1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0" fontId="5" fillId="33" borderId="10" xfId="57" applyFont="1" applyFill="1" applyBorder="1" applyAlignment="1">
      <alignment vertical="center" wrapText="1"/>
      <protection/>
    </xf>
    <xf numFmtId="2" fontId="4" fillId="33" borderId="20" xfId="57" applyNumberFormat="1" applyFont="1" applyFill="1" applyBorder="1" applyAlignment="1">
      <alignment horizontal="center" vertical="center"/>
      <protection/>
    </xf>
    <xf numFmtId="2" fontId="4" fillId="33" borderId="17" xfId="57" applyNumberFormat="1" applyFont="1" applyFill="1" applyBorder="1" applyAlignment="1">
      <alignment horizontal="center" vertical="center"/>
      <protection/>
    </xf>
    <xf numFmtId="2" fontId="11" fillId="0" borderId="16" xfId="57" applyNumberFormat="1" applyFont="1" applyBorder="1" applyAlignment="1">
      <alignment horizontal="center" vertical="center"/>
      <protection/>
    </xf>
    <xf numFmtId="2" fontId="11" fillId="0" borderId="18" xfId="57" applyNumberFormat="1" applyFont="1" applyBorder="1" applyAlignment="1">
      <alignment horizontal="center" vertical="center"/>
      <protection/>
    </xf>
    <xf numFmtId="0" fontId="35" fillId="0" borderId="0" xfId="61" applyFont="1" applyAlignment="1">
      <alignment wrapText="1"/>
      <protection/>
    </xf>
    <xf numFmtId="0" fontId="0" fillId="0" borderId="0" xfId="0" applyAlignment="1">
      <alignment wrapText="1"/>
    </xf>
    <xf numFmtId="0" fontId="30" fillId="0" borderId="15" xfId="57" applyFont="1" applyBorder="1" applyAlignment="1">
      <alignment horizontal="right" wrapText="1"/>
      <protection/>
    </xf>
    <xf numFmtId="0" fontId="19" fillId="0" borderId="16" xfId="77" applyFont="1" applyBorder="1" applyAlignment="1">
      <alignment horizontal="center" vertical="center" wrapText="1"/>
      <protection/>
    </xf>
    <xf numFmtId="0" fontId="19" fillId="0" borderId="18" xfId="77" applyFont="1" applyBorder="1" applyAlignment="1">
      <alignment horizontal="center" vertical="center" wrapText="1"/>
      <protection/>
    </xf>
    <xf numFmtId="0" fontId="19" fillId="0" borderId="19" xfId="77" applyFont="1" applyBorder="1" applyAlignment="1">
      <alignment horizontal="center" vertical="center" wrapText="1"/>
      <protection/>
    </xf>
    <xf numFmtId="2" fontId="19" fillId="0" borderId="16" xfId="77" applyNumberFormat="1" applyFont="1" applyFill="1" applyBorder="1" applyAlignment="1">
      <alignment horizontal="center" vertical="center" wrapText="1"/>
      <protection/>
    </xf>
    <xf numFmtId="2" fontId="19" fillId="0" borderId="18" xfId="77" applyNumberFormat="1" applyFont="1" applyFill="1" applyBorder="1" applyAlignment="1">
      <alignment horizontal="center" vertical="center" wrapText="1"/>
      <protection/>
    </xf>
    <xf numFmtId="2" fontId="19" fillId="0" borderId="19" xfId="77" applyNumberFormat="1" applyFont="1" applyFill="1" applyBorder="1" applyAlignment="1">
      <alignment horizontal="center" vertical="center" wrapText="1"/>
      <protection/>
    </xf>
    <xf numFmtId="0" fontId="19" fillId="0" borderId="20" xfId="77" applyFont="1" applyBorder="1" applyAlignment="1">
      <alignment horizontal="center" vertical="center" wrapText="1"/>
      <protection/>
    </xf>
    <xf numFmtId="0" fontId="19" fillId="0" borderId="17" xfId="77" applyFont="1" applyBorder="1" applyAlignment="1">
      <alignment horizontal="center" vertical="center" wrapText="1"/>
      <protection/>
    </xf>
    <xf numFmtId="0" fontId="18" fillId="0" borderId="0" xfId="77" applyFont="1" applyAlignment="1">
      <alignment horizontal="center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" xfId="56"/>
    <cellStyle name="Обычный 2" xfId="57"/>
    <cellStyle name="Обычный 2 2" xfId="58"/>
    <cellStyle name="Обычный 2 2 2" xfId="59"/>
    <cellStyle name="Обычный 2 2 2 2" xfId="60"/>
    <cellStyle name="Обычный 2 3" xfId="61"/>
    <cellStyle name="Обычный 2 3 2" xfId="62"/>
    <cellStyle name="Обычный 2 3 3" xfId="63"/>
    <cellStyle name="Обычный 2 4" xfId="64"/>
    <cellStyle name="Обычный 2 5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5" xfId="71"/>
    <cellStyle name="Обычный 5 2" xfId="72"/>
    <cellStyle name="Обычный 6" xfId="73"/>
    <cellStyle name="Обычный 7" xfId="74"/>
    <cellStyle name="Обычный 8" xfId="75"/>
    <cellStyle name="Обычный 9" xfId="76"/>
    <cellStyle name="Обычный_Тарифы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2 2" xfId="83"/>
    <cellStyle name="Процентный 2 2 2" xfId="84"/>
    <cellStyle name="Процентный 2 3" xfId="85"/>
    <cellStyle name="Процентный 3" xfId="86"/>
    <cellStyle name="Процентный 3 2" xfId="87"/>
    <cellStyle name="Процентный 4" xfId="88"/>
    <cellStyle name="Процентный 5" xfId="89"/>
    <cellStyle name="Процентный 6" xfId="90"/>
    <cellStyle name="Связанная ячейка" xfId="91"/>
    <cellStyle name="Текст предупреждения" xfId="92"/>
    <cellStyle name="Comma" xfId="93"/>
    <cellStyle name="Comma [0]" xfId="94"/>
    <cellStyle name="Финансовый 2" xfId="95"/>
    <cellStyle name="Финансовый 2 2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SheetLayoutView="100" zoomScalePageLayoutView="0" workbookViewId="0" topLeftCell="A25">
      <selection activeCell="A24" sqref="A24:I24"/>
    </sheetView>
  </sheetViews>
  <sheetFormatPr defaultColWidth="8.8515625" defaultRowHeight="15"/>
  <cols>
    <col min="1" max="2" width="8.8515625" style="47" customWidth="1"/>
    <col min="3" max="3" width="19.421875" style="47" customWidth="1"/>
    <col min="4" max="4" width="13.57421875" style="47" customWidth="1"/>
    <col min="5" max="5" width="14.00390625" style="47" customWidth="1"/>
    <col min="6" max="6" width="8.00390625" style="47" customWidth="1"/>
    <col min="7" max="7" width="7.7109375" style="47" customWidth="1"/>
    <col min="8" max="8" width="18.57421875" style="47" customWidth="1"/>
    <col min="9" max="9" width="13.140625" style="47" customWidth="1"/>
    <col min="10" max="16384" width="8.8515625" style="47" customWidth="1"/>
  </cols>
  <sheetData>
    <row r="1" spans="1:10" ht="13.5" customHeight="1">
      <c r="A1" s="32" t="s">
        <v>17</v>
      </c>
      <c r="B1" s="1"/>
      <c r="E1" s="1"/>
      <c r="F1" s="33"/>
      <c r="G1" s="33"/>
      <c r="H1" s="94"/>
      <c r="I1" s="33"/>
      <c r="J1" s="1"/>
    </row>
    <row r="2" spans="1:10" ht="15.75">
      <c r="A2" s="34" t="s">
        <v>18</v>
      </c>
      <c r="B2" s="1"/>
      <c r="E2" s="1"/>
      <c r="F2" s="1"/>
      <c r="G2" s="1"/>
      <c r="H2" s="1"/>
      <c r="I2" s="1"/>
      <c r="J2" s="1"/>
    </row>
    <row r="3" spans="3:10" ht="15.75">
      <c r="C3" s="34"/>
      <c r="D3" s="1"/>
      <c r="E3" s="1"/>
      <c r="F3" s="1"/>
      <c r="G3" s="1"/>
      <c r="H3" s="1"/>
      <c r="I3" s="1"/>
      <c r="J3" s="1"/>
    </row>
    <row r="4" spans="1:8" s="49" customFormat="1" ht="15.75">
      <c r="A4" s="156"/>
      <c r="B4" s="157"/>
      <c r="C4" s="157"/>
      <c r="D4" s="157"/>
      <c r="E4" s="157"/>
      <c r="F4" s="157"/>
      <c r="G4" s="157"/>
      <c r="H4" s="157"/>
    </row>
    <row r="5" spans="1:10" ht="15" customHeight="1">
      <c r="A5" s="166"/>
      <c r="B5" s="166"/>
      <c r="C5" s="166"/>
      <c r="D5" s="166"/>
      <c r="E5" s="166"/>
      <c r="F5" s="166"/>
      <c r="G5" s="166"/>
      <c r="H5" s="166"/>
      <c r="I5" s="1"/>
      <c r="J5" s="1"/>
    </row>
    <row r="6" spans="1:10" ht="45" customHeight="1">
      <c r="A6" s="167" t="s">
        <v>37</v>
      </c>
      <c r="B6" s="167"/>
      <c r="C6" s="167"/>
      <c r="D6" s="167"/>
      <c r="E6" s="167"/>
      <c r="F6" s="167"/>
      <c r="G6" s="167"/>
      <c r="H6" s="167"/>
      <c r="I6" s="167"/>
      <c r="J6" s="86"/>
    </row>
    <row r="7" spans="1:8" s="49" customFormat="1" ht="15" customHeight="1">
      <c r="A7" s="48"/>
      <c r="B7" s="48"/>
      <c r="C7" s="48"/>
      <c r="D7" s="48"/>
      <c r="E7" s="48"/>
      <c r="F7" s="48"/>
      <c r="G7" s="48"/>
      <c r="H7" s="48"/>
    </row>
    <row r="8" spans="1:9" s="50" customFormat="1" ht="14.25">
      <c r="A8" s="126" t="s">
        <v>0</v>
      </c>
      <c r="B8" s="127"/>
      <c r="C8" s="127"/>
      <c r="D8" s="126" t="s">
        <v>1</v>
      </c>
      <c r="E8" s="127"/>
      <c r="F8" s="126" t="s">
        <v>2</v>
      </c>
      <c r="G8" s="127"/>
      <c r="H8" s="126" t="s">
        <v>19</v>
      </c>
      <c r="I8" s="126" t="s">
        <v>30</v>
      </c>
    </row>
    <row r="9" spans="1:9" ht="46.5" customHeight="1">
      <c r="A9" s="127"/>
      <c r="B9" s="127"/>
      <c r="C9" s="127"/>
      <c r="D9" s="51" t="s">
        <v>20</v>
      </c>
      <c r="E9" s="51" t="s">
        <v>5</v>
      </c>
      <c r="F9" s="127"/>
      <c r="G9" s="127"/>
      <c r="H9" s="127"/>
      <c r="I9" s="127"/>
    </row>
    <row r="10" spans="1:9" ht="15" customHeight="1">
      <c r="A10" s="168">
        <v>1</v>
      </c>
      <c r="B10" s="168"/>
      <c r="C10" s="168"/>
      <c r="D10" s="52">
        <v>2</v>
      </c>
      <c r="E10" s="52">
        <v>3</v>
      </c>
      <c r="F10" s="168">
        <v>4</v>
      </c>
      <c r="G10" s="168"/>
      <c r="H10" s="52">
        <v>5</v>
      </c>
      <c r="I10" s="52">
        <v>6</v>
      </c>
    </row>
    <row r="11" spans="1:9" s="53" customFormat="1" ht="22.5" customHeight="1">
      <c r="A11" s="169" t="s">
        <v>21</v>
      </c>
      <c r="B11" s="170"/>
      <c r="C11" s="170"/>
      <c r="D11" s="171"/>
      <c r="E11" s="171"/>
      <c r="F11" s="171"/>
      <c r="G11" s="171"/>
      <c r="H11" s="172"/>
      <c r="I11" s="88"/>
    </row>
    <row r="12" spans="1:9" s="53" customFormat="1" ht="22.5" customHeight="1">
      <c r="A12" s="173" t="s">
        <v>22</v>
      </c>
      <c r="B12" s="174"/>
      <c r="C12" s="175"/>
      <c r="D12" s="176" t="s">
        <v>16</v>
      </c>
      <c r="E12" s="158">
        <v>3.7</v>
      </c>
      <c r="F12" s="160">
        <f>ROUND(52.59*1.18,2)</f>
        <v>62.06</v>
      </c>
      <c r="G12" s="161"/>
      <c r="H12" s="179">
        <f>ROUND(F12*E12,2)</f>
        <v>229.62</v>
      </c>
      <c r="I12" s="128" t="s">
        <v>38</v>
      </c>
    </row>
    <row r="13" spans="1:9" s="53" customFormat="1" ht="33" customHeight="1">
      <c r="A13" s="181" t="s">
        <v>23</v>
      </c>
      <c r="B13" s="182"/>
      <c r="C13" s="183"/>
      <c r="D13" s="177"/>
      <c r="E13" s="159"/>
      <c r="F13" s="162"/>
      <c r="G13" s="163"/>
      <c r="H13" s="180"/>
      <c r="I13" s="129"/>
    </row>
    <row r="14" spans="1:9" s="53" customFormat="1" ht="29.25" customHeight="1">
      <c r="A14" s="184" t="s">
        <v>24</v>
      </c>
      <c r="B14" s="185"/>
      <c r="C14" s="185"/>
      <c r="D14" s="178"/>
      <c r="E14" s="54">
        <v>7.6</v>
      </c>
      <c r="F14" s="164"/>
      <c r="G14" s="165"/>
      <c r="H14" s="55">
        <f>ROUND(E14*F12,2)</f>
        <v>471.66</v>
      </c>
      <c r="I14" s="129"/>
    </row>
    <row r="15" spans="1:9" s="53" customFormat="1" ht="29.25" customHeight="1">
      <c r="A15" s="150" t="s">
        <v>25</v>
      </c>
      <c r="B15" s="151"/>
      <c r="C15" s="151"/>
      <c r="D15" s="56" t="s">
        <v>26</v>
      </c>
      <c r="E15" s="56" t="s">
        <v>27</v>
      </c>
      <c r="F15" s="152">
        <f>F12</f>
        <v>62.06</v>
      </c>
      <c r="G15" s="152"/>
      <c r="H15" s="57">
        <f>F15</f>
        <v>62.06</v>
      </c>
      <c r="I15" s="130"/>
    </row>
    <row r="16" spans="1:9" s="53" customFormat="1" ht="54" customHeight="1">
      <c r="A16" s="153" t="s">
        <v>28</v>
      </c>
      <c r="B16" s="154"/>
      <c r="C16" s="154"/>
      <c r="D16" s="58" t="s">
        <v>29</v>
      </c>
      <c r="E16" s="59">
        <v>0.03</v>
      </c>
      <c r="F16" s="155">
        <f>ROUND(1756.22*1.18,2)</f>
        <v>2072.34</v>
      </c>
      <c r="G16" s="155"/>
      <c r="H16" s="92">
        <f>ROUND(F16*E16,2)</f>
        <v>62.17</v>
      </c>
      <c r="I16" s="89" t="s">
        <v>39</v>
      </c>
    </row>
    <row r="17" spans="1:8" s="53" customFormat="1" ht="21.75" customHeight="1">
      <c r="A17" s="60"/>
      <c r="B17" s="46"/>
      <c r="C17" s="46"/>
      <c r="D17" s="61"/>
      <c r="E17" s="61"/>
      <c r="F17" s="62"/>
      <c r="G17" s="62"/>
      <c r="H17" s="62"/>
    </row>
    <row r="18" spans="1:8" s="53" customFormat="1" ht="15.75">
      <c r="A18" s="63"/>
      <c r="B18" s="64"/>
      <c r="C18" s="64"/>
      <c r="D18" s="64"/>
      <c r="E18" s="64"/>
      <c r="F18" s="64"/>
      <c r="G18" s="64"/>
      <c r="H18" s="64"/>
    </row>
    <row r="19" spans="1:10" ht="13.5" customHeight="1">
      <c r="A19" s="32" t="s">
        <v>17</v>
      </c>
      <c r="B19" s="1"/>
      <c r="E19" s="1"/>
      <c r="F19" s="33"/>
      <c r="G19" s="33"/>
      <c r="H19" s="1"/>
      <c r="I19" s="33"/>
      <c r="J19" s="1"/>
    </row>
    <row r="20" spans="1:10" ht="15.75">
      <c r="A20" s="34" t="s">
        <v>18</v>
      </c>
      <c r="B20" s="1"/>
      <c r="E20" s="1"/>
      <c r="F20" s="1"/>
      <c r="G20" s="1"/>
      <c r="H20" s="1"/>
      <c r="I20" s="1"/>
      <c r="J20" s="1"/>
    </row>
    <row r="21" spans="3:10" ht="15.75">
      <c r="C21" s="34"/>
      <c r="D21" s="1"/>
      <c r="E21" s="1"/>
      <c r="F21" s="1"/>
      <c r="G21" s="1"/>
      <c r="H21" s="1"/>
      <c r="I21" s="1"/>
      <c r="J21" s="1"/>
    </row>
    <row r="22" spans="1:8" s="49" customFormat="1" ht="15.75">
      <c r="A22" s="156"/>
      <c r="B22" s="157"/>
      <c r="C22" s="157"/>
      <c r="D22" s="157"/>
      <c r="E22" s="157"/>
      <c r="F22" s="157"/>
      <c r="G22" s="157"/>
      <c r="H22" s="157"/>
    </row>
    <row r="23" spans="1:10" ht="15" customHeight="1">
      <c r="A23" s="166"/>
      <c r="B23" s="166"/>
      <c r="C23" s="166"/>
      <c r="D23" s="166"/>
      <c r="E23" s="166"/>
      <c r="F23" s="166"/>
      <c r="G23" s="166"/>
      <c r="H23" s="166"/>
      <c r="I23" s="1"/>
      <c r="J23" s="1"/>
    </row>
    <row r="24" spans="1:10" ht="45" customHeight="1">
      <c r="A24" s="167" t="s">
        <v>40</v>
      </c>
      <c r="B24" s="167"/>
      <c r="C24" s="167"/>
      <c r="D24" s="167"/>
      <c r="E24" s="167"/>
      <c r="F24" s="167"/>
      <c r="G24" s="167"/>
      <c r="H24" s="167"/>
      <c r="I24" s="167"/>
      <c r="J24" s="86"/>
    </row>
    <row r="25" spans="1:8" s="49" customFormat="1" ht="15" customHeight="1">
      <c r="A25" s="48"/>
      <c r="B25" s="48"/>
      <c r="C25" s="48"/>
      <c r="D25" s="48"/>
      <c r="E25" s="48"/>
      <c r="F25" s="48"/>
      <c r="G25" s="48"/>
      <c r="H25" s="48"/>
    </row>
    <row r="26" spans="1:9" s="50" customFormat="1" ht="14.25">
      <c r="A26" s="126" t="s">
        <v>0</v>
      </c>
      <c r="B26" s="127"/>
      <c r="C26" s="127"/>
      <c r="D26" s="126" t="s">
        <v>1</v>
      </c>
      <c r="E26" s="127"/>
      <c r="F26" s="126" t="s">
        <v>2</v>
      </c>
      <c r="G26" s="127"/>
      <c r="H26" s="126" t="s">
        <v>19</v>
      </c>
      <c r="I26" s="126" t="s">
        <v>30</v>
      </c>
    </row>
    <row r="27" spans="1:9" ht="46.5" customHeight="1">
      <c r="A27" s="127"/>
      <c r="B27" s="127"/>
      <c r="C27" s="127"/>
      <c r="D27" s="51" t="s">
        <v>20</v>
      </c>
      <c r="E27" s="51" t="s">
        <v>5</v>
      </c>
      <c r="F27" s="127"/>
      <c r="G27" s="127"/>
      <c r="H27" s="127"/>
      <c r="I27" s="127"/>
    </row>
    <row r="28" spans="1:9" ht="15" customHeight="1">
      <c r="A28" s="168">
        <v>1</v>
      </c>
      <c r="B28" s="168"/>
      <c r="C28" s="168"/>
      <c r="D28" s="52">
        <v>2</v>
      </c>
      <c r="E28" s="52">
        <v>3</v>
      </c>
      <c r="F28" s="168">
        <v>4</v>
      </c>
      <c r="G28" s="168"/>
      <c r="H28" s="52">
        <v>5</v>
      </c>
      <c r="I28" s="52">
        <v>6</v>
      </c>
    </row>
    <row r="29" spans="1:9" s="53" customFormat="1" ht="22.5" customHeight="1">
      <c r="A29" s="169" t="s">
        <v>21</v>
      </c>
      <c r="B29" s="170"/>
      <c r="C29" s="170"/>
      <c r="D29" s="171"/>
      <c r="E29" s="171"/>
      <c r="F29" s="171"/>
      <c r="G29" s="171"/>
      <c r="H29" s="172"/>
      <c r="I29" s="88"/>
    </row>
    <row r="30" spans="1:9" s="53" customFormat="1" ht="22.5" customHeight="1">
      <c r="A30" s="173" t="s">
        <v>22</v>
      </c>
      <c r="B30" s="174"/>
      <c r="C30" s="175"/>
      <c r="D30" s="176" t="s">
        <v>16</v>
      </c>
      <c r="E30" s="158">
        <v>3.7</v>
      </c>
      <c r="F30" s="160">
        <f>ROUND(55.77*1.18,2)</f>
        <v>65.81</v>
      </c>
      <c r="G30" s="161"/>
      <c r="H30" s="179">
        <f>ROUND(F30*E30,2)</f>
        <v>243.5</v>
      </c>
      <c r="I30" s="128" t="s">
        <v>38</v>
      </c>
    </row>
    <row r="31" spans="1:9" s="53" customFormat="1" ht="33" customHeight="1">
      <c r="A31" s="181" t="s">
        <v>23</v>
      </c>
      <c r="B31" s="182"/>
      <c r="C31" s="183"/>
      <c r="D31" s="177"/>
      <c r="E31" s="159"/>
      <c r="F31" s="162"/>
      <c r="G31" s="163"/>
      <c r="H31" s="180"/>
      <c r="I31" s="129"/>
    </row>
    <row r="32" spans="1:9" s="53" customFormat="1" ht="29.25" customHeight="1">
      <c r="A32" s="184" t="s">
        <v>24</v>
      </c>
      <c r="B32" s="185"/>
      <c r="C32" s="185"/>
      <c r="D32" s="178"/>
      <c r="E32" s="54">
        <v>7.6</v>
      </c>
      <c r="F32" s="164"/>
      <c r="G32" s="165"/>
      <c r="H32" s="55">
        <f>ROUND(E32*F30,2)</f>
        <v>500.16</v>
      </c>
      <c r="I32" s="129"/>
    </row>
    <row r="33" spans="1:9" s="53" customFormat="1" ht="29.25" customHeight="1">
      <c r="A33" s="150" t="s">
        <v>25</v>
      </c>
      <c r="B33" s="151"/>
      <c r="C33" s="151"/>
      <c r="D33" s="56" t="s">
        <v>26</v>
      </c>
      <c r="E33" s="56" t="s">
        <v>27</v>
      </c>
      <c r="F33" s="152">
        <f>F30</f>
        <v>65.81</v>
      </c>
      <c r="G33" s="152"/>
      <c r="H33" s="57">
        <f>F33</f>
        <v>65.81</v>
      </c>
      <c r="I33" s="130"/>
    </row>
    <row r="34" spans="1:9" s="53" customFormat="1" ht="54" customHeight="1">
      <c r="A34" s="153" t="s">
        <v>28</v>
      </c>
      <c r="B34" s="154"/>
      <c r="C34" s="154"/>
      <c r="D34" s="58" t="s">
        <v>29</v>
      </c>
      <c r="E34" s="59">
        <v>0.03</v>
      </c>
      <c r="F34" s="155">
        <f>ROUND(1932.96*1.18,2)</f>
        <v>2280.89</v>
      </c>
      <c r="G34" s="155"/>
      <c r="H34" s="92">
        <f>ROUND(F34*E34,2)</f>
        <v>68.43</v>
      </c>
      <c r="I34" s="89" t="s">
        <v>39</v>
      </c>
    </row>
    <row r="35" spans="1:8" s="53" customFormat="1" ht="21.75" customHeight="1">
      <c r="A35" s="60"/>
      <c r="B35" s="46"/>
      <c r="C35" s="46"/>
      <c r="D35" s="61"/>
      <c r="E35" s="61"/>
      <c r="F35" s="62"/>
      <c r="G35" s="62"/>
      <c r="H35" s="62"/>
    </row>
    <row r="36" spans="1:8" s="53" customFormat="1" ht="15.75">
      <c r="A36" s="63"/>
      <c r="B36" s="64"/>
      <c r="C36" s="64"/>
      <c r="D36" s="64"/>
      <c r="E36" s="64"/>
      <c r="F36" s="64"/>
      <c r="G36" s="64"/>
      <c r="H36" s="64"/>
    </row>
    <row r="37" spans="1:8" s="53" customFormat="1" ht="27" customHeight="1">
      <c r="A37" s="149"/>
      <c r="B37" s="149"/>
      <c r="C37" s="149"/>
      <c r="D37" s="149"/>
      <c r="E37" s="149"/>
      <c r="F37" s="149"/>
      <c r="G37" s="149"/>
      <c r="H37" s="149"/>
    </row>
    <row r="38" spans="1:8" s="53" customFormat="1" ht="27" customHeight="1">
      <c r="A38" s="65"/>
      <c r="B38" s="65"/>
      <c r="C38" s="65"/>
      <c r="D38" s="65"/>
      <c r="E38" s="65"/>
      <c r="F38" s="65"/>
      <c r="G38" s="65"/>
      <c r="H38" s="65"/>
    </row>
    <row r="39" spans="1:8" s="53" customFormat="1" ht="27" customHeight="1">
      <c r="A39" s="65"/>
      <c r="B39" s="65"/>
      <c r="C39" s="65"/>
      <c r="D39" s="65"/>
      <c r="E39" s="65"/>
      <c r="F39" s="65"/>
      <c r="G39" s="65"/>
      <c r="H39" s="65"/>
    </row>
    <row r="40" spans="1:8" s="53" customFormat="1" ht="27" customHeight="1">
      <c r="A40" s="65"/>
      <c r="B40" s="65"/>
      <c r="C40" s="65"/>
      <c r="D40" s="65"/>
      <c r="E40" s="65"/>
      <c r="F40" s="65"/>
      <c r="G40" s="65"/>
      <c r="H40" s="65"/>
    </row>
    <row r="41" spans="1:8" s="53" customFormat="1" ht="27" customHeight="1">
      <c r="A41" s="65"/>
      <c r="B41" s="65"/>
      <c r="C41" s="65"/>
      <c r="D41" s="65"/>
      <c r="E41" s="65"/>
      <c r="F41" s="65"/>
      <c r="G41" s="65"/>
      <c r="H41" s="65"/>
    </row>
    <row r="42" spans="1:8" s="53" customFormat="1" ht="22.5" customHeight="1">
      <c r="A42" s="66"/>
      <c r="B42" s="67"/>
      <c r="C42" s="67"/>
      <c r="D42" s="67"/>
      <c r="E42" s="67"/>
      <c r="F42" s="67"/>
      <c r="G42" s="67"/>
      <c r="H42" s="67"/>
    </row>
    <row r="43" spans="1:8" s="53" customFormat="1" ht="11.25" customHeight="1">
      <c r="A43" s="66"/>
      <c r="B43" s="67"/>
      <c r="C43" s="67"/>
      <c r="D43" s="67"/>
      <c r="E43" s="67"/>
      <c r="F43" s="67"/>
      <c r="G43" s="67"/>
      <c r="H43" s="67"/>
    </row>
    <row r="44" spans="1:9" s="53" customFormat="1" ht="15.75" customHeight="1">
      <c r="A44" s="145"/>
      <c r="B44" s="145"/>
      <c r="C44" s="145"/>
      <c r="D44" s="145"/>
      <c r="E44" s="67"/>
      <c r="F44" s="67"/>
      <c r="G44" s="67"/>
      <c r="H44" s="67"/>
      <c r="I44" s="68"/>
    </row>
    <row r="45" spans="1:9" s="53" customFormat="1" ht="9" customHeight="1">
      <c r="A45" s="69"/>
      <c r="B45" s="69"/>
      <c r="C45" s="69"/>
      <c r="D45" s="69"/>
      <c r="E45" s="67"/>
      <c r="F45" s="67"/>
      <c r="G45" s="67"/>
      <c r="H45" s="67"/>
      <c r="I45" s="68"/>
    </row>
    <row r="46" spans="1:9" s="71" customFormat="1" ht="15.75" customHeight="1">
      <c r="A46" s="145"/>
      <c r="B46" s="145"/>
      <c r="C46" s="145"/>
      <c r="D46" s="145"/>
      <c r="E46" s="67"/>
      <c r="F46" s="67"/>
      <c r="G46" s="67"/>
      <c r="H46" s="67"/>
      <c r="I46" s="70"/>
    </row>
    <row r="47" spans="1:9" s="71" customFormat="1" ht="10.5" customHeight="1">
      <c r="A47" s="69"/>
      <c r="B47" s="69"/>
      <c r="C47" s="69"/>
      <c r="D47" s="69"/>
      <c r="E47" s="67"/>
      <c r="F47" s="67"/>
      <c r="G47" s="67"/>
      <c r="H47" s="67"/>
      <c r="I47" s="70"/>
    </row>
    <row r="48" spans="1:9" s="71" customFormat="1" ht="21" customHeight="1">
      <c r="A48" s="145"/>
      <c r="B48" s="145"/>
      <c r="C48" s="145"/>
      <c r="D48" s="145"/>
      <c r="E48" s="67"/>
      <c r="F48" s="67"/>
      <c r="G48" s="67"/>
      <c r="H48" s="67"/>
      <c r="I48" s="70"/>
    </row>
    <row r="49" spans="1:9" s="71" customFormat="1" ht="9" customHeight="1">
      <c r="A49" s="69"/>
      <c r="B49" s="69"/>
      <c r="C49" s="69"/>
      <c r="D49" s="69"/>
      <c r="E49" s="67"/>
      <c r="F49" s="67"/>
      <c r="G49" s="67"/>
      <c r="H49" s="67"/>
      <c r="I49" s="70"/>
    </row>
    <row r="50" spans="1:8" s="71" customFormat="1" ht="21.75" customHeight="1">
      <c r="A50" s="145"/>
      <c r="B50" s="145"/>
      <c r="C50" s="145"/>
      <c r="D50" s="145"/>
      <c r="E50" s="67"/>
      <c r="F50" s="67"/>
      <c r="G50" s="67"/>
      <c r="H50" s="67"/>
    </row>
    <row r="51" spans="1:17" s="71" customFormat="1" ht="32.25" customHeight="1">
      <c r="A51" s="139"/>
      <c r="B51" s="144"/>
      <c r="C51" s="144"/>
      <c r="D51" s="139"/>
      <c r="E51" s="144"/>
      <c r="F51" s="139"/>
      <c r="G51" s="144"/>
      <c r="H51" s="139"/>
      <c r="Q51" s="70"/>
    </row>
    <row r="52" spans="1:17" s="71" customFormat="1" ht="17.25" customHeight="1">
      <c r="A52" s="144"/>
      <c r="B52" s="144"/>
      <c r="C52" s="144"/>
      <c r="D52" s="72"/>
      <c r="E52" s="72"/>
      <c r="F52" s="144"/>
      <c r="G52" s="144"/>
      <c r="H52" s="144"/>
      <c r="Q52" s="70"/>
    </row>
    <row r="53" spans="1:17" s="71" customFormat="1" ht="33" customHeight="1">
      <c r="A53" s="136"/>
      <c r="B53" s="136"/>
      <c r="C53" s="136"/>
      <c r="D53" s="73"/>
      <c r="E53" s="73"/>
      <c r="F53" s="136"/>
      <c r="G53" s="136"/>
      <c r="H53" s="73"/>
      <c r="Q53" s="70"/>
    </row>
    <row r="54" spans="1:17" s="71" customFormat="1" ht="33" customHeight="1">
      <c r="A54" s="74"/>
      <c r="B54" s="75"/>
      <c r="C54" s="75"/>
      <c r="D54" s="76"/>
      <c r="E54" s="77"/>
      <c r="F54" s="78"/>
      <c r="G54" s="79"/>
      <c r="H54" s="78"/>
      <c r="Q54" s="70"/>
    </row>
    <row r="55" spans="1:17" s="71" customFormat="1" ht="60.75" customHeight="1">
      <c r="A55" s="137"/>
      <c r="B55" s="138"/>
      <c r="C55" s="138"/>
      <c r="D55" s="139"/>
      <c r="E55" s="72"/>
      <c r="F55" s="133"/>
      <c r="G55" s="141"/>
      <c r="H55" s="78"/>
      <c r="Q55" s="70"/>
    </row>
    <row r="56" spans="1:17" s="71" customFormat="1" ht="31.5" customHeight="1">
      <c r="A56" s="142"/>
      <c r="B56" s="142"/>
      <c r="C56" s="142"/>
      <c r="D56" s="140"/>
      <c r="E56" s="80"/>
      <c r="F56" s="141"/>
      <c r="G56" s="141"/>
      <c r="H56" s="78"/>
      <c r="Q56" s="70"/>
    </row>
    <row r="57" spans="1:8" s="71" customFormat="1" ht="43.5" customHeight="1">
      <c r="A57" s="143"/>
      <c r="B57" s="132"/>
      <c r="C57" s="132"/>
      <c r="D57" s="140"/>
      <c r="E57" s="80"/>
      <c r="F57" s="141"/>
      <c r="G57" s="141"/>
      <c r="H57" s="78"/>
    </row>
    <row r="58" spans="1:8" s="71" customFormat="1" ht="30.75" customHeight="1">
      <c r="A58" s="142"/>
      <c r="B58" s="132"/>
      <c r="C58" s="132"/>
      <c r="D58" s="81"/>
      <c r="E58" s="73"/>
      <c r="F58" s="133"/>
      <c r="G58" s="133"/>
      <c r="H58" s="78"/>
    </row>
    <row r="59" spans="1:8" s="71" customFormat="1" ht="30.75" customHeight="1">
      <c r="A59" s="134"/>
      <c r="B59" s="148"/>
      <c r="C59" s="148"/>
      <c r="D59" s="147"/>
      <c r="E59" s="147"/>
      <c r="F59" s="147"/>
      <c r="G59" s="147"/>
      <c r="H59" s="147"/>
    </row>
    <row r="60" spans="1:8" s="71" customFormat="1" ht="12" customHeight="1">
      <c r="A60" s="137"/>
      <c r="B60" s="138"/>
      <c r="C60" s="138"/>
      <c r="D60" s="139"/>
      <c r="E60" s="73"/>
      <c r="F60" s="133"/>
      <c r="G60" s="133"/>
      <c r="H60" s="78"/>
    </row>
    <row r="61" spans="1:8" s="71" customFormat="1" ht="12" customHeight="1">
      <c r="A61" s="142"/>
      <c r="B61" s="142"/>
      <c r="C61" s="142"/>
      <c r="D61" s="140"/>
      <c r="E61" s="73"/>
      <c r="F61" s="141"/>
      <c r="G61" s="141"/>
      <c r="H61" s="78"/>
    </row>
    <row r="62" spans="1:8" s="82" customFormat="1" ht="15.75">
      <c r="A62" s="143"/>
      <c r="B62" s="132"/>
      <c r="C62" s="132"/>
      <c r="D62" s="140"/>
      <c r="E62" s="73"/>
      <c r="F62" s="141"/>
      <c r="G62" s="141"/>
      <c r="H62" s="78"/>
    </row>
    <row r="63" spans="1:8" ht="15.75">
      <c r="A63" s="142"/>
      <c r="B63" s="132"/>
      <c r="C63" s="132"/>
      <c r="D63" s="81"/>
      <c r="E63" s="73"/>
      <c r="F63" s="133"/>
      <c r="G63" s="133"/>
      <c r="H63" s="78"/>
    </row>
    <row r="64" spans="1:8" ht="15.75">
      <c r="A64" s="146"/>
      <c r="B64" s="147"/>
      <c r="C64" s="147"/>
      <c r="D64" s="83"/>
      <c r="E64" s="72"/>
      <c r="F64" s="133"/>
      <c r="G64" s="133"/>
      <c r="H64" s="78"/>
    </row>
    <row r="65" spans="1:8" ht="15.75">
      <c r="A65" s="134"/>
      <c r="B65" s="135"/>
      <c r="C65" s="135"/>
      <c r="D65" s="83"/>
      <c r="E65" s="80"/>
      <c r="F65" s="133"/>
      <c r="G65" s="133"/>
      <c r="H65" s="78"/>
    </row>
    <row r="66" spans="1:8" ht="15">
      <c r="A66" s="131"/>
      <c r="B66" s="132"/>
      <c r="C66" s="132"/>
      <c r="D66" s="73"/>
      <c r="E66" s="73"/>
      <c r="F66" s="133"/>
      <c r="G66" s="133"/>
      <c r="H66" s="78"/>
    </row>
    <row r="67" spans="1:8" ht="15.75">
      <c r="A67" s="77"/>
      <c r="B67" s="76"/>
      <c r="C67" s="76"/>
      <c r="D67" s="73"/>
      <c r="E67" s="73"/>
      <c r="F67" s="84"/>
      <c r="G67" s="84"/>
      <c r="H67" s="84"/>
    </row>
    <row r="68" spans="1:8" ht="15.75">
      <c r="A68" s="77"/>
      <c r="B68" s="76"/>
      <c r="C68" s="76"/>
      <c r="D68" s="73"/>
      <c r="E68" s="73"/>
      <c r="F68" s="84"/>
      <c r="G68" s="84"/>
      <c r="H68" s="84"/>
    </row>
    <row r="69" spans="1:8" ht="15">
      <c r="A69" s="85"/>
      <c r="B69" s="85"/>
      <c r="C69" s="85"/>
      <c r="D69" s="85"/>
      <c r="E69" s="85"/>
      <c r="F69" s="85"/>
      <c r="G69" s="85"/>
      <c r="H69" s="85"/>
    </row>
  </sheetData>
  <sheetProtection/>
  <mergeCells count="78">
    <mergeCell ref="F30:G32"/>
    <mergeCell ref="H30:H31"/>
    <mergeCell ref="A34:C34"/>
    <mergeCell ref="F34:G34"/>
    <mergeCell ref="I30:I33"/>
    <mergeCell ref="A31:C31"/>
    <mergeCell ref="A32:C32"/>
    <mergeCell ref="A33:C33"/>
    <mergeCell ref="F33:G33"/>
    <mergeCell ref="A30:C30"/>
    <mergeCell ref="D30:D32"/>
    <mergeCell ref="E30:E31"/>
    <mergeCell ref="H12:H13"/>
    <mergeCell ref="A13:C13"/>
    <mergeCell ref="A14:C14"/>
    <mergeCell ref="A4:H4"/>
    <mergeCell ref="A8:C9"/>
    <mergeCell ref="D8:E8"/>
    <mergeCell ref="F8:G9"/>
    <mergeCell ref="H8:H9"/>
    <mergeCell ref="A6:I6"/>
    <mergeCell ref="A5:H5"/>
    <mergeCell ref="A28:C28"/>
    <mergeCell ref="F28:G28"/>
    <mergeCell ref="A29:H29"/>
    <mergeCell ref="A10:C10"/>
    <mergeCell ref="F10:G10"/>
    <mergeCell ref="A11:H11"/>
    <mergeCell ref="A12:C12"/>
    <mergeCell ref="D12:D14"/>
    <mergeCell ref="E12:E13"/>
    <mergeCell ref="F12:G14"/>
    <mergeCell ref="A23:H23"/>
    <mergeCell ref="A24:I24"/>
    <mergeCell ref="A26:C27"/>
    <mergeCell ref="D26:E26"/>
    <mergeCell ref="F26:G27"/>
    <mergeCell ref="H26:H27"/>
    <mergeCell ref="I26:I27"/>
    <mergeCell ref="A37:H37"/>
    <mergeCell ref="A44:D44"/>
    <mergeCell ref="H51:H52"/>
    <mergeCell ref="A48:D48"/>
    <mergeCell ref="A15:C15"/>
    <mergeCell ref="F15:G15"/>
    <mergeCell ref="A16:C16"/>
    <mergeCell ref="F16:G16"/>
    <mergeCell ref="A50:D50"/>
    <mergeCell ref="A22:H22"/>
    <mergeCell ref="A64:C64"/>
    <mergeCell ref="F64:G64"/>
    <mergeCell ref="A58:C58"/>
    <mergeCell ref="F58:G58"/>
    <mergeCell ref="A59:H59"/>
    <mergeCell ref="A60:C60"/>
    <mergeCell ref="D60:D62"/>
    <mergeCell ref="F60:G62"/>
    <mergeCell ref="A61:C61"/>
    <mergeCell ref="A62:C62"/>
    <mergeCell ref="A56:C56"/>
    <mergeCell ref="A57:C57"/>
    <mergeCell ref="F51:G52"/>
    <mergeCell ref="A46:D46"/>
    <mergeCell ref="A63:C63"/>
    <mergeCell ref="F63:G63"/>
    <mergeCell ref="A51:C52"/>
    <mergeCell ref="D51:E51"/>
    <mergeCell ref="A53:C53"/>
    <mergeCell ref="I8:I9"/>
    <mergeCell ref="I12:I15"/>
    <mergeCell ref="A66:C66"/>
    <mergeCell ref="F66:G66"/>
    <mergeCell ref="A65:C65"/>
    <mergeCell ref="F65:G65"/>
    <mergeCell ref="F53:G53"/>
    <mergeCell ref="A55:C55"/>
    <mergeCell ref="D55:D57"/>
    <mergeCell ref="F55:G5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6" r:id="rId1"/>
  <rowBreaks count="1" manualBreakCount="1">
    <brk id="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G13" sqref="G13"/>
    </sheetView>
  </sheetViews>
  <sheetFormatPr defaultColWidth="8.8515625" defaultRowHeight="15"/>
  <cols>
    <col min="1" max="2" width="8.8515625" style="47" customWidth="1"/>
    <col min="3" max="3" width="19.421875" style="47" customWidth="1"/>
    <col min="4" max="4" width="13.57421875" style="47" customWidth="1"/>
    <col min="5" max="5" width="14.00390625" style="47" customWidth="1"/>
    <col min="6" max="6" width="8.00390625" style="47" customWidth="1"/>
    <col min="7" max="7" width="7.7109375" style="47" customWidth="1"/>
    <col min="8" max="8" width="18.57421875" style="47" customWidth="1"/>
    <col min="9" max="9" width="13.140625" style="47" customWidth="1"/>
    <col min="10" max="16384" width="8.8515625" style="47" customWidth="1"/>
  </cols>
  <sheetData>
    <row r="1" spans="1:10" ht="13.5" customHeight="1">
      <c r="A1" s="32" t="s">
        <v>17</v>
      </c>
      <c r="B1" s="1"/>
      <c r="E1" s="1"/>
      <c r="F1" s="33"/>
      <c r="G1" s="33"/>
      <c r="H1" s="94"/>
      <c r="I1" s="33"/>
      <c r="J1" s="1"/>
    </row>
    <row r="2" spans="1:10" ht="15.75">
      <c r="A2" s="34" t="s">
        <v>18</v>
      </c>
      <c r="B2" s="1"/>
      <c r="E2" s="1"/>
      <c r="F2" s="1"/>
      <c r="G2" s="1"/>
      <c r="H2" s="1"/>
      <c r="I2" s="1"/>
      <c r="J2" s="1"/>
    </row>
    <row r="3" spans="3:10" ht="15.75">
      <c r="C3" s="34"/>
      <c r="D3" s="1"/>
      <c r="E3" s="1"/>
      <c r="F3" s="1"/>
      <c r="G3" s="1"/>
      <c r="H3" s="1"/>
      <c r="I3" s="1"/>
      <c r="J3" s="1"/>
    </row>
    <row r="4" spans="1:8" s="49" customFormat="1" ht="15.75">
      <c r="A4" s="156"/>
      <c r="B4" s="157"/>
      <c r="C4" s="157"/>
      <c r="D4" s="157"/>
      <c r="E4" s="157"/>
      <c r="F4" s="157"/>
      <c r="G4" s="157"/>
      <c r="H4" s="157"/>
    </row>
    <row r="5" spans="1:10" ht="15" customHeight="1">
      <c r="A5" s="166"/>
      <c r="B5" s="166"/>
      <c r="C5" s="166"/>
      <c r="D5" s="166"/>
      <c r="E5" s="166"/>
      <c r="F5" s="166"/>
      <c r="G5" s="166"/>
      <c r="H5" s="166"/>
      <c r="I5" s="1"/>
      <c r="J5" s="1"/>
    </row>
    <row r="6" spans="1:10" ht="36" customHeight="1">
      <c r="A6" s="167" t="s">
        <v>41</v>
      </c>
      <c r="B6" s="167"/>
      <c r="C6" s="167"/>
      <c r="D6" s="167"/>
      <c r="E6" s="167"/>
      <c r="F6" s="167"/>
      <c r="G6" s="167"/>
      <c r="H6" s="167"/>
      <c r="I6" s="167"/>
      <c r="J6" s="86"/>
    </row>
    <row r="7" spans="1:8" s="49" customFormat="1" ht="15" customHeight="1">
      <c r="A7" s="48"/>
      <c r="B7" s="48"/>
      <c r="C7" s="48"/>
      <c r="D7" s="48"/>
      <c r="E7" s="48"/>
      <c r="F7" s="48"/>
      <c r="G7" s="48"/>
      <c r="H7" s="48"/>
    </row>
    <row r="8" spans="1:9" s="50" customFormat="1" ht="14.25">
      <c r="A8" s="126" t="s">
        <v>0</v>
      </c>
      <c r="B8" s="127"/>
      <c r="C8" s="127"/>
      <c r="D8" s="126" t="s">
        <v>1</v>
      </c>
      <c r="E8" s="127"/>
      <c r="F8" s="126" t="s">
        <v>2</v>
      </c>
      <c r="G8" s="127"/>
      <c r="H8" s="126" t="s">
        <v>19</v>
      </c>
      <c r="I8" s="126" t="s">
        <v>30</v>
      </c>
    </row>
    <row r="9" spans="1:9" ht="46.5" customHeight="1">
      <c r="A9" s="127"/>
      <c r="B9" s="127"/>
      <c r="C9" s="127"/>
      <c r="D9" s="51" t="s">
        <v>20</v>
      </c>
      <c r="E9" s="51" t="s">
        <v>5</v>
      </c>
      <c r="F9" s="127"/>
      <c r="G9" s="127"/>
      <c r="H9" s="127"/>
      <c r="I9" s="127"/>
    </row>
    <row r="10" spans="1:9" ht="15" customHeight="1">
      <c r="A10" s="168">
        <v>1</v>
      </c>
      <c r="B10" s="168"/>
      <c r="C10" s="168"/>
      <c r="D10" s="52">
        <v>2</v>
      </c>
      <c r="E10" s="52">
        <v>3</v>
      </c>
      <c r="F10" s="168">
        <v>4</v>
      </c>
      <c r="G10" s="168"/>
      <c r="H10" s="52">
        <v>5</v>
      </c>
      <c r="I10" s="52">
        <v>6</v>
      </c>
    </row>
    <row r="11" spans="1:9" s="53" customFormat="1" ht="22.5" customHeight="1">
      <c r="A11" s="169" t="s">
        <v>21</v>
      </c>
      <c r="B11" s="170"/>
      <c r="C11" s="170"/>
      <c r="D11" s="171"/>
      <c r="E11" s="171"/>
      <c r="F11" s="171"/>
      <c r="G11" s="171"/>
      <c r="H11" s="172"/>
      <c r="I11" s="88"/>
    </row>
    <row r="12" spans="1:9" s="53" customFormat="1" ht="54" customHeight="1">
      <c r="A12" s="153" t="s">
        <v>36</v>
      </c>
      <c r="B12" s="154"/>
      <c r="C12" s="186"/>
      <c r="D12" s="58" t="s">
        <v>29</v>
      </c>
      <c r="E12" s="59">
        <v>0.03</v>
      </c>
      <c r="F12" s="155">
        <f>ROUND(3568.97*1.18,2)</f>
        <v>4211.38</v>
      </c>
      <c r="G12" s="155"/>
      <c r="H12" s="90">
        <f>ROUND(F12*E12,2)</f>
        <v>126.34</v>
      </c>
      <c r="I12" s="89" t="s">
        <v>39</v>
      </c>
    </row>
    <row r="13" spans="1:10" ht="13.5" customHeight="1">
      <c r="A13" s="32" t="s">
        <v>17</v>
      </c>
      <c r="B13" s="1"/>
      <c r="E13" s="1"/>
      <c r="F13" s="33"/>
      <c r="G13" s="33"/>
      <c r="H13" s="1"/>
      <c r="I13" s="33"/>
      <c r="J13" s="1"/>
    </row>
    <row r="14" spans="1:10" ht="15.75">
      <c r="A14" s="34" t="s">
        <v>18</v>
      </c>
      <c r="B14" s="1"/>
      <c r="E14" s="1"/>
      <c r="F14" s="1"/>
      <c r="G14" s="1"/>
      <c r="H14" s="1"/>
      <c r="I14" s="1"/>
      <c r="J14" s="1"/>
    </row>
    <row r="15" spans="3:10" ht="15.75">
      <c r="C15" s="34"/>
      <c r="D15" s="1"/>
      <c r="E15" s="1"/>
      <c r="F15" s="1"/>
      <c r="G15" s="1"/>
      <c r="H15" s="1"/>
      <c r="I15" s="1"/>
      <c r="J15" s="1"/>
    </row>
    <row r="16" spans="1:8" s="49" customFormat="1" ht="15.75">
      <c r="A16" s="156"/>
      <c r="B16" s="157"/>
      <c r="C16" s="157"/>
      <c r="D16" s="157"/>
      <c r="E16" s="157"/>
      <c r="F16" s="157"/>
      <c r="G16" s="157"/>
      <c r="H16" s="157"/>
    </row>
    <row r="17" spans="1:10" ht="15" customHeight="1">
      <c r="A17" s="166"/>
      <c r="B17" s="166"/>
      <c r="C17" s="166"/>
      <c r="D17" s="166"/>
      <c r="E17" s="166"/>
      <c r="F17" s="166"/>
      <c r="G17" s="166"/>
      <c r="H17" s="166"/>
      <c r="I17" s="1"/>
      <c r="J17" s="1"/>
    </row>
    <row r="18" spans="1:10" ht="36" customHeight="1">
      <c r="A18" s="167" t="s">
        <v>42</v>
      </c>
      <c r="B18" s="167"/>
      <c r="C18" s="167"/>
      <c r="D18" s="167"/>
      <c r="E18" s="167"/>
      <c r="F18" s="167"/>
      <c r="G18" s="167"/>
      <c r="H18" s="167"/>
      <c r="I18" s="167"/>
      <c r="J18" s="86"/>
    </row>
    <row r="19" spans="1:8" s="49" customFormat="1" ht="15" customHeight="1">
      <c r="A19" s="48"/>
      <c r="B19" s="48"/>
      <c r="C19" s="48"/>
      <c r="D19" s="48"/>
      <c r="E19" s="48"/>
      <c r="F19" s="48"/>
      <c r="G19" s="48"/>
      <c r="H19" s="48"/>
    </row>
    <row r="20" spans="1:9" s="50" customFormat="1" ht="14.25">
      <c r="A20" s="126" t="s">
        <v>0</v>
      </c>
      <c r="B20" s="127"/>
      <c r="C20" s="127"/>
      <c r="D20" s="126" t="s">
        <v>1</v>
      </c>
      <c r="E20" s="127"/>
      <c r="F20" s="126" t="s">
        <v>2</v>
      </c>
      <c r="G20" s="127"/>
      <c r="H20" s="126" t="s">
        <v>19</v>
      </c>
      <c r="I20" s="126" t="s">
        <v>30</v>
      </c>
    </row>
    <row r="21" spans="1:9" ht="46.5" customHeight="1">
      <c r="A21" s="127"/>
      <c r="B21" s="127"/>
      <c r="C21" s="127"/>
      <c r="D21" s="51" t="s">
        <v>20</v>
      </c>
      <c r="E21" s="51" t="s">
        <v>5</v>
      </c>
      <c r="F21" s="127"/>
      <c r="G21" s="127"/>
      <c r="H21" s="127"/>
      <c r="I21" s="127"/>
    </row>
    <row r="22" spans="1:9" ht="15" customHeight="1">
      <c r="A22" s="168">
        <v>1</v>
      </c>
      <c r="B22" s="168"/>
      <c r="C22" s="168"/>
      <c r="D22" s="52">
        <v>2</v>
      </c>
      <c r="E22" s="52">
        <v>3</v>
      </c>
      <c r="F22" s="168">
        <v>4</v>
      </c>
      <c r="G22" s="168"/>
      <c r="H22" s="52">
        <v>5</v>
      </c>
      <c r="I22" s="52">
        <v>6</v>
      </c>
    </row>
    <row r="23" spans="1:9" s="53" customFormat="1" ht="22.5" customHeight="1">
      <c r="A23" s="169" t="s">
        <v>21</v>
      </c>
      <c r="B23" s="170"/>
      <c r="C23" s="170"/>
      <c r="D23" s="171"/>
      <c r="E23" s="171"/>
      <c r="F23" s="171"/>
      <c r="G23" s="171"/>
      <c r="H23" s="172"/>
      <c r="I23" s="88"/>
    </row>
    <row r="24" spans="1:9" s="53" customFormat="1" ht="54" customHeight="1">
      <c r="A24" s="153" t="s">
        <v>36</v>
      </c>
      <c r="B24" s="154"/>
      <c r="C24" s="186"/>
      <c r="D24" s="58" t="s">
        <v>29</v>
      </c>
      <c r="E24" s="59">
        <v>0.03</v>
      </c>
      <c r="F24" s="155">
        <f>ROUND(3826.07*1.18,2)</f>
        <v>4514.76</v>
      </c>
      <c r="G24" s="155"/>
      <c r="H24" s="93">
        <f>ROUND(F24*E24,2)</f>
        <v>135.44</v>
      </c>
      <c r="I24" s="89" t="s">
        <v>39</v>
      </c>
    </row>
    <row r="25" spans="1:8" s="53" customFormat="1" ht="21.75" customHeight="1">
      <c r="A25" s="60"/>
      <c r="B25" s="46"/>
      <c r="C25" s="46"/>
      <c r="D25" s="61"/>
      <c r="E25" s="61"/>
      <c r="F25" s="62"/>
      <c r="G25" s="62"/>
      <c r="H25" s="62"/>
    </row>
  </sheetData>
  <sheetProtection/>
  <mergeCells count="26">
    <mergeCell ref="I8:I9"/>
    <mergeCell ref="A12:C12"/>
    <mergeCell ref="F12:G12"/>
    <mergeCell ref="A10:C10"/>
    <mergeCell ref="F10:G10"/>
    <mergeCell ref="A11:H11"/>
    <mergeCell ref="F20:G21"/>
    <mergeCell ref="H20:H21"/>
    <mergeCell ref="I20:I21"/>
    <mergeCell ref="A4:H4"/>
    <mergeCell ref="A5:H5"/>
    <mergeCell ref="A6:I6"/>
    <mergeCell ref="A8:C9"/>
    <mergeCell ref="D8:E8"/>
    <mergeCell ref="F8:G9"/>
    <mergeCell ref="H8:H9"/>
    <mergeCell ref="A22:C22"/>
    <mergeCell ref="F22:G22"/>
    <mergeCell ref="A23:H23"/>
    <mergeCell ref="A24:C24"/>
    <mergeCell ref="F24:G24"/>
    <mergeCell ref="A16:H16"/>
    <mergeCell ref="A17:H17"/>
    <mergeCell ref="A18:I18"/>
    <mergeCell ref="A20:C21"/>
    <mergeCell ref="D20:E2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6" r:id="rId1"/>
  <rowBreaks count="1" manualBreakCount="1">
    <brk id="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70" zoomScaleSheetLayoutView="70" zoomScalePageLayoutView="0" workbookViewId="0" topLeftCell="A10">
      <selection activeCell="H19" sqref="H19"/>
    </sheetView>
  </sheetViews>
  <sheetFormatPr defaultColWidth="9.140625" defaultRowHeight="15"/>
  <cols>
    <col min="1" max="2" width="9.140625" style="3" customWidth="1"/>
    <col min="3" max="3" width="24.421875" style="3" customWidth="1"/>
    <col min="4" max="4" width="14.7109375" style="3" customWidth="1"/>
    <col min="5" max="5" width="13.57421875" style="3" customWidth="1"/>
    <col min="6" max="6" width="8.00390625" style="3" customWidth="1"/>
    <col min="7" max="7" width="7.7109375" style="3" customWidth="1"/>
    <col min="8" max="8" width="16.57421875" style="3" customWidth="1"/>
    <col min="9" max="9" width="9.140625" style="2" hidden="1" customWidth="1"/>
    <col min="10" max="10" width="16.57421875" style="3" customWidth="1"/>
    <col min="11" max="12" width="9.140625" style="2" customWidth="1"/>
    <col min="13" max="13" width="23.8515625" style="2" customWidth="1"/>
    <col min="14" max="14" width="14.8515625" style="2" customWidth="1"/>
    <col min="15" max="15" width="12.140625" style="2" customWidth="1"/>
    <col min="16" max="17" width="9.140625" style="2" customWidth="1"/>
    <col min="18" max="18" width="16.421875" style="2" customWidth="1"/>
    <col min="19" max="16384" width="9.140625" style="2" customWidth="1"/>
  </cols>
  <sheetData>
    <row r="1" spans="1:18" ht="15.75">
      <c r="A1" s="32" t="s">
        <v>17</v>
      </c>
      <c r="B1" s="1"/>
      <c r="C1" s="1"/>
      <c r="D1" s="33"/>
      <c r="E1" s="33"/>
      <c r="F1" s="1"/>
      <c r="G1" s="33"/>
      <c r="H1" s="125"/>
      <c r="J1" s="1"/>
      <c r="K1" s="32"/>
      <c r="L1" s="1"/>
      <c r="M1" s="1"/>
      <c r="N1" s="33"/>
      <c r="O1" s="33"/>
      <c r="P1" s="33"/>
      <c r="Q1" s="33"/>
      <c r="R1" s="1"/>
    </row>
    <row r="2" spans="1:18" ht="15.75">
      <c r="A2" s="34" t="s">
        <v>18</v>
      </c>
      <c r="B2" s="1"/>
      <c r="C2" s="1"/>
      <c r="D2" s="1"/>
      <c r="E2" s="1"/>
      <c r="F2" s="1"/>
      <c r="G2" s="1"/>
      <c r="H2" s="1"/>
      <c r="J2" s="1"/>
      <c r="K2" s="34"/>
      <c r="L2" s="1"/>
      <c r="M2" s="1"/>
      <c r="N2" s="1"/>
      <c r="O2" s="1"/>
      <c r="P2" s="1"/>
      <c r="Q2" s="1"/>
      <c r="R2" s="1"/>
    </row>
    <row r="3" spans="1:18" ht="15.75">
      <c r="A3" s="34"/>
      <c r="B3" s="1"/>
      <c r="C3" s="1"/>
      <c r="D3" s="1"/>
      <c r="E3" s="1"/>
      <c r="F3" s="1"/>
      <c r="G3" s="1"/>
      <c r="H3" s="1"/>
      <c r="J3" s="1"/>
      <c r="K3" s="34"/>
      <c r="L3" s="1"/>
      <c r="M3" s="1"/>
      <c r="N3" s="1"/>
      <c r="O3" s="1"/>
      <c r="P3" s="1"/>
      <c r="Q3" s="1"/>
      <c r="R3" s="1"/>
    </row>
    <row r="4" spans="1:18" ht="15.75">
      <c r="A4" s="35"/>
      <c r="B4" s="1"/>
      <c r="C4" s="1"/>
      <c r="D4" s="1"/>
      <c r="E4" s="1"/>
      <c r="F4" s="1"/>
      <c r="G4" s="1"/>
      <c r="H4" s="1"/>
      <c r="J4" s="1"/>
      <c r="K4" s="35"/>
      <c r="L4" s="1"/>
      <c r="M4" s="1"/>
      <c r="N4" s="1"/>
      <c r="O4" s="1"/>
      <c r="P4" s="1"/>
      <c r="Q4" s="1"/>
      <c r="R4" s="1"/>
    </row>
    <row r="5" spans="1:18" ht="18.75">
      <c r="A5" s="35"/>
      <c r="B5" s="1"/>
      <c r="C5" s="1"/>
      <c r="D5" s="36"/>
      <c r="E5" s="1"/>
      <c r="F5" s="1"/>
      <c r="G5" s="1"/>
      <c r="H5" s="1"/>
      <c r="J5" s="1"/>
      <c r="K5" s="35"/>
      <c r="L5" s="1"/>
      <c r="M5" s="1"/>
      <c r="N5" s="36"/>
      <c r="O5" s="1"/>
      <c r="P5" s="1"/>
      <c r="Q5" s="1"/>
      <c r="R5" s="1"/>
    </row>
    <row r="6" spans="1:18" ht="53.25" customHeight="1">
      <c r="A6" s="167" t="s">
        <v>43</v>
      </c>
      <c r="B6" s="167"/>
      <c r="C6" s="167"/>
      <c r="D6" s="167"/>
      <c r="E6" s="167"/>
      <c r="F6" s="167"/>
      <c r="G6" s="167"/>
      <c r="H6" s="167"/>
      <c r="I6" s="167"/>
      <c r="J6" s="167"/>
      <c r="K6" s="192"/>
      <c r="L6" s="192"/>
      <c r="M6" s="192"/>
      <c r="N6" s="192"/>
      <c r="O6" s="192"/>
      <c r="P6" s="192"/>
      <c r="Q6" s="192"/>
      <c r="R6" s="192"/>
    </row>
    <row r="7" spans="1:18" ht="15.75">
      <c r="A7" s="35"/>
      <c r="B7" s="1"/>
      <c r="C7" s="1"/>
      <c r="D7" s="1"/>
      <c r="E7" s="1"/>
      <c r="F7" s="1"/>
      <c r="G7" s="1"/>
      <c r="H7" s="1"/>
      <c r="J7" s="1"/>
      <c r="K7" s="35"/>
      <c r="L7" s="1"/>
      <c r="M7" s="1"/>
      <c r="N7" s="1"/>
      <c r="O7" s="1"/>
      <c r="P7" s="1"/>
      <c r="Q7" s="1"/>
      <c r="R7" s="1"/>
    </row>
    <row r="8" spans="1:10" s="8" customFormat="1" ht="33" customHeight="1">
      <c r="A8" s="193" t="s">
        <v>0</v>
      </c>
      <c r="B8" s="194"/>
      <c r="C8" s="194"/>
      <c r="D8" s="193" t="s">
        <v>1</v>
      </c>
      <c r="E8" s="194"/>
      <c r="F8" s="193" t="s">
        <v>2</v>
      </c>
      <c r="G8" s="194"/>
      <c r="H8" s="193" t="s">
        <v>3</v>
      </c>
      <c r="J8" s="193" t="s">
        <v>30</v>
      </c>
    </row>
    <row r="9" spans="1:10" s="8" customFormat="1" ht="34.5" customHeight="1">
      <c r="A9" s="194"/>
      <c r="B9" s="194"/>
      <c r="C9" s="194"/>
      <c r="D9" s="9" t="s">
        <v>4</v>
      </c>
      <c r="E9" s="9" t="s">
        <v>5</v>
      </c>
      <c r="F9" s="194"/>
      <c r="G9" s="194"/>
      <c r="H9" s="194"/>
      <c r="J9" s="194"/>
    </row>
    <row r="10" spans="1:10" s="11" customFormat="1" ht="12.75">
      <c r="A10" s="197">
        <v>1</v>
      </c>
      <c r="B10" s="197"/>
      <c r="C10" s="197"/>
      <c r="D10" s="10">
        <v>2</v>
      </c>
      <c r="E10" s="10">
        <v>3</v>
      </c>
      <c r="F10" s="197">
        <v>4</v>
      </c>
      <c r="G10" s="197"/>
      <c r="H10" s="10">
        <v>5</v>
      </c>
      <c r="J10" s="10">
        <v>6</v>
      </c>
    </row>
    <row r="11" spans="1:10" s="14" customFormat="1" ht="13.5" customHeight="1">
      <c r="A11" s="12" t="s">
        <v>6</v>
      </c>
      <c r="B11" s="13"/>
      <c r="C11" s="13"/>
      <c r="D11" s="198" t="s">
        <v>7</v>
      </c>
      <c r="E11" s="198" t="s">
        <v>8</v>
      </c>
      <c r="F11" s="200">
        <f>12.27*1.18</f>
        <v>14.478599999999998</v>
      </c>
      <c r="G11" s="201"/>
      <c r="H11" s="223">
        <f>F11</f>
        <v>14.478599999999998</v>
      </c>
      <c r="J11" s="211" t="s">
        <v>31</v>
      </c>
    </row>
    <row r="12" spans="1:12" s="14" customFormat="1" ht="15" customHeight="1">
      <c r="A12" s="15" t="s">
        <v>9</v>
      </c>
      <c r="B12" s="16"/>
      <c r="C12" s="16"/>
      <c r="D12" s="199"/>
      <c r="E12" s="199"/>
      <c r="F12" s="202"/>
      <c r="G12" s="203"/>
      <c r="H12" s="224"/>
      <c r="J12" s="212"/>
      <c r="L12" s="17"/>
    </row>
    <row r="13" spans="1:10" s="20" customFormat="1" ht="15">
      <c r="A13" s="18" t="s">
        <v>10</v>
      </c>
      <c r="B13" s="19"/>
      <c r="C13" s="19"/>
      <c r="D13" s="199"/>
      <c r="E13" s="199"/>
      <c r="F13" s="195">
        <f>ROUND(6.975*1.18,2)</f>
        <v>8.23</v>
      </c>
      <c r="G13" s="196"/>
      <c r="H13" s="195">
        <f>F13</f>
        <v>8.23</v>
      </c>
      <c r="J13" s="212"/>
    </row>
    <row r="14" spans="1:11" s="7" customFormat="1" ht="15.75">
      <c r="A14" s="21" t="s">
        <v>11</v>
      </c>
      <c r="B14" s="22"/>
      <c r="C14" s="22"/>
      <c r="D14" s="199"/>
      <c r="E14" s="199"/>
      <c r="F14" s="196"/>
      <c r="G14" s="196"/>
      <c r="H14" s="196"/>
      <c r="J14" s="212"/>
      <c r="K14" s="23"/>
    </row>
    <row r="15" spans="1:10" s="7" customFormat="1" ht="15.75">
      <c r="A15" s="24" t="s">
        <v>12</v>
      </c>
      <c r="B15" s="25"/>
      <c r="C15" s="25"/>
      <c r="D15" s="199"/>
      <c r="E15" s="199"/>
      <c r="F15" s="191">
        <f>5.3*1.18</f>
        <v>6.254</v>
      </c>
      <c r="G15" s="191"/>
      <c r="H15" s="204">
        <f>F15</f>
        <v>6.254</v>
      </c>
      <c r="J15" s="212"/>
    </row>
    <row r="16" spans="1:10" s="7" customFormat="1" ht="15.75">
      <c r="A16" s="26" t="s">
        <v>13</v>
      </c>
      <c r="B16" s="27"/>
      <c r="C16" s="27"/>
      <c r="D16" s="199"/>
      <c r="E16" s="199"/>
      <c r="F16" s="191"/>
      <c r="G16" s="191"/>
      <c r="H16" s="205"/>
      <c r="J16" s="212"/>
    </row>
    <row r="17" spans="1:11" s="7" customFormat="1" ht="15.75">
      <c r="A17" s="21" t="s">
        <v>14</v>
      </c>
      <c r="B17" s="22"/>
      <c r="C17" s="22"/>
      <c r="D17" s="199"/>
      <c r="E17" s="199"/>
      <c r="F17" s="191"/>
      <c r="G17" s="191"/>
      <c r="H17" s="206"/>
      <c r="J17" s="212"/>
      <c r="K17" s="23"/>
    </row>
    <row r="18" spans="1:11" s="14" customFormat="1" ht="41.25" customHeight="1">
      <c r="A18" s="207" t="s">
        <v>15</v>
      </c>
      <c r="B18" s="208"/>
      <c r="C18" s="208"/>
      <c r="D18" s="28" t="s">
        <v>16</v>
      </c>
      <c r="E18" s="10">
        <v>0.188</v>
      </c>
      <c r="F18" s="209">
        <f>452.37*1.18</f>
        <v>533.7966</v>
      </c>
      <c r="G18" s="210"/>
      <c r="H18" s="29">
        <f>F18*E18</f>
        <v>100.3537608</v>
      </c>
      <c r="J18" s="212"/>
      <c r="K18" s="30"/>
    </row>
    <row r="19" spans="1:10" s="41" customFormat="1" ht="102" customHeight="1">
      <c r="A19" s="214" t="s">
        <v>32</v>
      </c>
      <c r="B19" s="215"/>
      <c r="C19" s="216"/>
      <c r="D19" s="42" t="s">
        <v>7</v>
      </c>
      <c r="E19" s="42" t="s">
        <v>8</v>
      </c>
      <c r="F19" s="217">
        <f>ROUND(2.43*1.18,2)</f>
        <v>2.87</v>
      </c>
      <c r="G19" s="218"/>
      <c r="H19" s="91">
        <f>F19</f>
        <v>2.87</v>
      </c>
      <c r="J19" s="212"/>
    </row>
    <row r="20" spans="1:10" s="41" customFormat="1" ht="29.25" customHeight="1">
      <c r="A20" s="219" t="s">
        <v>33</v>
      </c>
      <c r="B20" s="220"/>
      <c r="C20" s="220"/>
      <c r="D20" s="43"/>
      <c r="E20" s="44"/>
      <c r="F20" s="221">
        <v>1.41</v>
      </c>
      <c r="G20" s="222"/>
      <c r="H20" s="87">
        <f>F20</f>
        <v>1.41</v>
      </c>
      <c r="J20" s="212"/>
    </row>
    <row r="21" spans="1:10" s="41" customFormat="1" ht="36" customHeight="1">
      <c r="A21" s="219" t="s">
        <v>34</v>
      </c>
      <c r="B21" s="220"/>
      <c r="C21" s="220"/>
      <c r="D21" s="45"/>
      <c r="E21" s="45"/>
      <c r="F21" s="190">
        <v>0.44</v>
      </c>
      <c r="G21" s="190"/>
      <c r="H21" s="87">
        <f>F21</f>
        <v>0.44</v>
      </c>
      <c r="J21" s="212"/>
    </row>
    <row r="22" spans="1:10" s="41" customFormat="1" ht="33" customHeight="1">
      <c r="A22" s="187" t="s">
        <v>35</v>
      </c>
      <c r="B22" s="188"/>
      <c r="C22" s="189"/>
      <c r="D22" s="45"/>
      <c r="E22" s="45"/>
      <c r="F22" s="190">
        <v>1.02</v>
      </c>
      <c r="G22" s="190"/>
      <c r="H22" s="87">
        <f>F22</f>
        <v>1.02</v>
      </c>
      <c r="J22" s="213"/>
    </row>
    <row r="23" spans="1:18" ht="11.25" customHeight="1">
      <c r="A23" s="37"/>
      <c r="B23" s="38"/>
      <c r="C23" s="38"/>
      <c r="D23" s="31"/>
      <c r="E23" s="31"/>
      <c r="F23" s="39"/>
      <c r="G23" s="39"/>
      <c r="H23" s="39"/>
      <c r="J23" s="39"/>
      <c r="K23" s="37"/>
      <c r="L23" s="38"/>
      <c r="M23" s="38"/>
      <c r="N23" s="31"/>
      <c r="O23" s="31"/>
      <c r="P23" s="39"/>
      <c r="Q23" s="39"/>
      <c r="R23" s="39"/>
    </row>
    <row r="24" spans="1:18" ht="15.75">
      <c r="A24" s="37"/>
      <c r="B24" s="38"/>
      <c r="C24" s="38"/>
      <c r="D24" s="31"/>
      <c r="E24" s="31"/>
      <c r="F24" s="40"/>
      <c r="G24" s="40"/>
      <c r="H24" s="40"/>
      <c r="J24" s="40"/>
      <c r="K24" s="37"/>
      <c r="L24" s="38"/>
      <c r="M24" s="38"/>
      <c r="N24" s="31"/>
      <c r="O24" s="31"/>
      <c r="P24" s="40"/>
      <c r="Q24" s="40"/>
      <c r="R24" s="40"/>
    </row>
    <row r="25" spans="1:18" ht="15.75">
      <c r="A25" s="37"/>
      <c r="B25" s="38"/>
      <c r="C25" s="38"/>
      <c r="D25" s="31"/>
      <c r="E25" s="31"/>
      <c r="F25" s="40"/>
      <c r="G25" s="40"/>
      <c r="H25" s="40"/>
      <c r="J25" s="40"/>
      <c r="K25" s="37"/>
      <c r="L25" s="38"/>
      <c r="M25" s="38"/>
      <c r="N25" s="31"/>
      <c r="O25" s="31"/>
      <c r="P25" s="40"/>
      <c r="Q25" s="40"/>
      <c r="R25" s="40"/>
    </row>
    <row r="26" spans="1:18" s="5" customFormat="1" ht="15.75">
      <c r="A26" s="1"/>
      <c r="B26" s="1"/>
      <c r="C26" s="1"/>
      <c r="D26" s="1"/>
      <c r="E26" s="1"/>
      <c r="F26" s="1"/>
      <c r="G26" s="1"/>
      <c r="H26" s="1"/>
      <c r="J26" s="1"/>
      <c r="K26" s="4"/>
      <c r="L26" s="4"/>
      <c r="M26" s="4"/>
      <c r="N26" s="4"/>
      <c r="O26" s="4"/>
      <c r="P26" s="4"/>
      <c r="Q26" s="4"/>
      <c r="R26" s="4"/>
    </row>
    <row r="42" spans="1:10" ht="16.5">
      <c r="A42" s="6"/>
      <c r="B42" s="1"/>
      <c r="C42" s="1"/>
      <c r="D42" s="1"/>
      <c r="E42" s="1"/>
      <c r="F42" s="1"/>
      <c r="G42" s="1"/>
      <c r="H42" s="1"/>
      <c r="J42" s="1"/>
    </row>
  </sheetData>
  <sheetProtection/>
  <mergeCells count="28">
    <mergeCell ref="A18:C18"/>
    <mergeCell ref="F18:G18"/>
    <mergeCell ref="J11:J22"/>
    <mergeCell ref="A19:C19"/>
    <mergeCell ref="F19:G19"/>
    <mergeCell ref="A20:C20"/>
    <mergeCell ref="F20:G20"/>
    <mergeCell ref="A21:C21"/>
    <mergeCell ref="F21:G21"/>
    <mergeCell ref="H11:H12"/>
    <mergeCell ref="F13:G14"/>
    <mergeCell ref="H13:H14"/>
    <mergeCell ref="A10:C10"/>
    <mergeCell ref="F10:G10"/>
    <mergeCell ref="D11:D17"/>
    <mergeCell ref="E11:E17"/>
    <mergeCell ref="F11:G12"/>
    <mergeCell ref="H15:H17"/>
    <mergeCell ref="A22:C22"/>
    <mergeCell ref="F22:G22"/>
    <mergeCell ref="F15:G17"/>
    <mergeCell ref="K6:R6"/>
    <mergeCell ref="A8:C9"/>
    <mergeCell ref="D8:E8"/>
    <mergeCell ref="F8:G9"/>
    <mergeCell ref="H8:H9"/>
    <mergeCell ref="J8:J9"/>
    <mergeCell ref="A6:J6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zoomScale="85" zoomScaleNormal="80" zoomScaleSheetLayoutView="85" zoomScalePageLayoutView="0" workbookViewId="0" topLeftCell="A1">
      <selection activeCell="G15" sqref="G15"/>
    </sheetView>
  </sheetViews>
  <sheetFormatPr defaultColWidth="9.140625" defaultRowHeight="15"/>
  <cols>
    <col min="1" max="1" width="40.28125" style="95" customWidth="1"/>
    <col min="2" max="2" width="18.00390625" style="95" customWidth="1"/>
    <col min="3" max="3" width="19.28125" style="95" customWidth="1"/>
    <col min="4" max="4" width="18.28125" style="95" customWidth="1"/>
    <col min="5" max="5" width="15.8515625" style="95" customWidth="1"/>
    <col min="6" max="6" width="21.140625" style="95" customWidth="1"/>
    <col min="7" max="7" width="11.28125" style="95" customWidth="1"/>
    <col min="8" max="16384" width="9.140625" style="95" customWidth="1"/>
  </cols>
  <sheetData>
    <row r="1" spans="1:18" s="2" customFormat="1" ht="15.75">
      <c r="A1" s="32" t="s">
        <v>17</v>
      </c>
      <c r="B1" s="1"/>
      <c r="C1" s="1"/>
      <c r="E1" s="124"/>
      <c r="F1" s="1"/>
      <c r="G1" s="33"/>
      <c r="H1" s="94"/>
      <c r="J1" s="1"/>
      <c r="K1" s="32"/>
      <c r="L1" s="1"/>
      <c r="M1" s="1"/>
      <c r="N1" s="33"/>
      <c r="O1" s="33"/>
      <c r="P1" s="33"/>
      <c r="Q1" s="33"/>
      <c r="R1" s="1"/>
    </row>
    <row r="2" spans="1:18" s="2" customFormat="1" ht="15.75">
      <c r="A2" s="34" t="s">
        <v>18</v>
      </c>
      <c r="B2" s="1"/>
      <c r="C2" s="1"/>
      <c r="D2" s="1"/>
      <c r="E2" s="1"/>
      <c r="F2" s="1"/>
      <c r="G2" s="1"/>
      <c r="H2" s="1"/>
      <c r="J2" s="1"/>
      <c r="K2" s="34"/>
      <c r="L2" s="1"/>
      <c r="M2" s="1"/>
      <c r="N2" s="1"/>
      <c r="O2" s="1"/>
      <c r="P2" s="1"/>
      <c r="Q2" s="1"/>
      <c r="R2" s="1"/>
    </row>
    <row r="3" spans="1:18" s="2" customFormat="1" ht="15.75">
      <c r="A3" s="34"/>
      <c r="B3" s="1"/>
      <c r="C3" s="1"/>
      <c r="D3" s="1"/>
      <c r="E3" s="1"/>
      <c r="F3" s="1"/>
      <c r="G3" s="1"/>
      <c r="H3" s="1"/>
      <c r="J3" s="1"/>
      <c r="K3" s="34"/>
      <c r="L3" s="1"/>
      <c r="M3" s="1"/>
      <c r="N3" s="1"/>
      <c r="O3" s="1"/>
      <c r="P3" s="1"/>
      <c r="Q3" s="1"/>
      <c r="R3" s="1"/>
    </row>
    <row r="4" spans="1:18" s="2" customFormat="1" ht="15.75">
      <c r="A4" s="35"/>
      <c r="B4" s="1"/>
      <c r="C4" s="1"/>
      <c r="D4" s="1"/>
      <c r="E4" s="1"/>
      <c r="F4" s="1"/>
      <c r="G4" s="1"/>
      <c r="H4" s="1"/>
      <c r="J4" s="1"/>
      <c r="K4" s="35"/>
      <c r="L4" s="1"/>
      <c r="M4" s="1"/>
      <c r="N4" s="1"/>
      <c r="O4" s="1"/>
      <c r="P4" s="1"/>
      <c r="Q4" s="1"/>
      <c r="R4" s="1"/>
    </row>
    <row r="5" spans="1:18" s="2" customFormat="1" ht="18.75">
      <c r="A5" s="225" t="s">
        <v>52</v>
      </c>
      <c r="B5" s="226"/>
      <c r="C5" s="226"/>
      <c r="D5" s="226"/>
      <c r="E5" s="226"/>
      <c r="F5" s="226"/>
      <c r="G5" s="1"/>
      <c r="H5" s="1"/>
      <c r="J5" s="1"/>
      <c r="K5" s="35"/>
      <c r="L5" s="1"/>
      <c r="M5" s="1"/>
      <c r="N5" s="36"/>
      <c r="O5" s="1"/>
      <c r="P5" s="1"/>
      <c r="Q5" s="1"/>
      <c r="R5" s="1"/>
    </row>
    <row r="6" spans="1:18" s="2" customFormat="1" ht="21.75" customHeight="1">
      <c r="A6" s="227" t="s">
        <v>53</v>
      </c>
      <c r="B6" s="227"/>
      <c r="C6" s="227"/>
      <c r="D6" s="227"/>
      <c r="E6" s="227"/>
      <c r="F6" s="123"/>
      <c r="G6" s="123"/>
      <c r="H6" s="123"/>
      <c r="I6" s="123"/>
      <c r="J6" s="123"/>
      <c r="K6" s="192"/>
      <c r="L6" s="192"/>
      <c r="M6" s="192"/>
      <c r="N6" s="192"/>
      <c r="O6" s="192"/>
      <c r="P6" s="192"/>
      <c r="Q6" s="192"/>
      <c r="R6" s="192"/>
    </row>
    <row r="7" spans="1:7" ht="58.5" customHeight="1">
      <c r="A7" s="228" t="s">
        <v>0</v>
      </c>
      <c r="B7" s="234" t="s">
        <v>1</v>
      </c>
      <c r="C7" s="235"/>
      <c r="D7" s="228" t="s">
        <v>51</v>
      </c>
      <c r="E7" s="228" t="s">
        <v>56</v>
      </c>
      <c r="G7" s="122"/>
    </row>
    <row r="8" spans="1:7" ht="31.5">
      <c r="A8" s="230"/>
      <c r="B8" s="114" t="s">
        <v>20</v>
      </c>
      <c r="C8" s="114" t="s">
        <v>5</v>
      </c>
      <c r="D8" s="230"/>
      <c r="E8" s="230"/>
      <c r="G8" s="122"/>
    </row>
    <row r="9" spans="1:7" s="119" customFormat="1" ht="11.25">
      <c r="A9" s="121">
        <v>1</v>
      </c>
      <c r="B9" s="121">
        <v>2</v>
      </c>
      <c r="C9" s="121">
        <v>3</v>
      </c>
      <c r="D9" s="121">
        <v>4</v>
      </c>
      <c r="E9" s="121">
        <v>5</v>
      </c>
      <c r="G9" s="120"/>
    </row>
    <row r="10" spans="1:7" ht="54" customHeight="1">
      <c r="A10" s="118" t="s">
        <v>50</v>
      </c>
      <c r="B10" s="228" t="s">
        <v>49</v>
      </c>
      <c r="C10" s="114">
        <v>7.6</v>
      </c>
      <c r="D10" s="231">
        <v>58.3</v>
      </c>
      <c r="E10" s="116">
        <f>ROUND(C10*D10,2)</f>
        <v>443.08</v>
      </c>
      <c r="G10" s="112"/>
    </row>
    <row r="11" spans="1:7" ht="48.75" customHeight="1">
      <c r="A11" s="117" t="s">
        <v>48</v>
      </c>
      <c r="B11" s="229"/>
      <c r="C11" s="114">
        <v>7.6</v>
      </c>
      <c r="D11" s="232"/>
      <c r="E11" s="116">
        <f>ROUND(C11*D10,2)</f>
        <v>443.08</v>
      </c>
      <c r="G11" s="112"/>
    </row>
    <row r="12" spans="1:7" ht="31.5">
      <c r="A12" s="117" t="s">
        <v>47</v>
      </c>
      <c r="B12" s="230"/>
      <c r="C12" s="114">
        <v>3.7</v>
      </c>
      <c r="D12" s="232"/>
      <c r="E12" s="116">
        <f>ROUND(C12*D10,2)</f>
        <v>215.71</v>
      </c>
      <c r="G12" s="112"/>
    </row>
    <row r="13" spans="1:7" ht="56.25" customHeight="1">
      <c r="A13" s="115" t="s">
        <v>46</v>
      </c>
      <c r="B13" s="114" t="s">
        <v>45</v>
      </c>
      <c r="C13" s="114" t="s">
        <v>44</v>
      </c>
      <c r="D13" s="233"/>
      <c r="E13" s="113">
        <f>ROUND(D10,2)</f>
        <v>58.3</v>
      </c>
      <c r="G13" s="112"/>
    </row>
    <row r="14" spans="4:6" ht="15.75">
      <c r="D14" s="112"/>
      <c r="E14" s="112"/>
      <c r="F14" s="112"/>
    </row>
    <row r="15" spans="1:8" s="97" customFormat="1" ht="22.5" customHeight="1">
      <c r="A15" s="99"/>
      <c r="B15" s="98"/>
      <c r="C15" s="98"/>
      <c r="D15" s="98"/>
      <c r="E15" s="98"/>
      <c r="F15" s="98"/>
      <c r="G15" s="98"/>
      <c r="H15" s="98"/>
    </row>
    <row r="16" spans="1:18" s="2" customFormat="1" ht="15.75">
      <c r="A16" s="32" t="s">
        <v>17</v>
      </c>
      <c r="B16" s="1"/>
      <c r="C16" s="1"/>
      <c r="E16" s="124"/>
      <c r="F16" s="1"/>
      <c r="G16" s="33"/>
      <c r="H16" s="94"/>
      <c r="J16" s="1"/>
      <c r="K16" s="32"/>
      <c r="L16" s="1"/>
      <c r="M16" s="1"/>
      <c r="N16" s="33"/>
      <c r="O16" s="33"/>
      <c r="P16" s="33"/>
      <c r="Q16" s="33"/>
      <c r="R16" s="1"/>
    </row>
    <row r="17" spans="1:18" s="2" customFormat="1" ht="15.75">
      <c r="A17" s="34" t="s">
        <v>18</v>
      </c>
      <c r="B17" s="1"/>
      <c r="C17" s="1"/>
      <c r="D17" s="1"/>
      <c r="E17" s="1"/>
      <c r="F17" s="1"/>
      <c r="G17" s="1"/>
      <c r="H17" s="1"/>
      <c r="J17" s="1"/>
      <c r="K17" s="34"/>
      <c r="L17" s="1"/>
      <c r="M17" s="1"/>
      <c r="N17" s="1"/>
      <c r="O17" s="1"/>
      <c r="P17" s="1"/>
      <c r="Q17" s="1"/>
      <c r="R17" s="1"/>
    </row>
    <row r="18" spans="1:18" s="2" customFormat="1" ht="15.75">
      <c r="A18" s="34"/>
      <c r="B18" s="1"/>
      <c r="C18" s="1"/>
      <c r="D18" s="1"/>
      <c r="E18" s="1"/>
      <c r="F18" s="1"/>
      <c r="G18" s="1"/>
      <c r="H18" s="1"/>
      <c r="J18" s="1"/>
      <c r="K18" s="34"/>
      <c r="L18" s="1"/>
      <c r="M18" s="1"/>
      <c r="N18" s="1"/>
      <c r="O18" s="1"/>
      <c r="P18" s="1"/>
      <c r="Q18" s="1"/>
      <c r="R18" s="1"/>
    </row>
    <row r="19" spans="1:18" s="2" customFormat="1" ht="15.75">
      <c r="A19" s="35"/>
      <c r="B19" s="1"/>
      <c r="C19" s="1"/>
      <c r="D19" s="1"/>
      <c r="E19" s="1"/>
      <c r="F19" s="1"/>
      <c r="G19" s="1"/>
      <c r="H19" s="1"/>
      <c r="J19" s="1"/>
      <c r="K19" s="35"/>
      <c r="L19" s="1"/>
      <c r="M19" s="1"/>
      <c r="N19" s="1"/>
      <c r="O19" s="1"/>
      <c r="P19" s="1"/>
      <c r="Q19" s="1"/>
      <c r="R19" s="1"/>
    </row>
    <row r="20" spans="1:18" s="2" customFormat="1" ht="18.75">
      <c r="A20" s="225" t="s">
        <v>52</v>
      </c>
      <c r="B20" s="226"/>
      <c r="C20" s="226"/>
      <c r="D20" s="226"/>
      <c r="E20" s="226"/>
      <c r="F20" s="226"/>
      <c r="G20" s="1"/>
      <c r="H20" s="1"/>
      <c r="J20" s="1"/>
      <c r="K20" s="35"/>
      <c r="L20" s="1"/>
      <c r="M20" s="1"/>
      <c r="N20" s="36"/>
      <c r="O20" s="1"/>
      <c r="P20" s="1"/>
      <c r="Q20" s="1"/>
      <c r="R20" s="1"/>
    </row>
    <row r="21" spans="1:18" s="2" customFormat="1" ht="21.75" customHeight="1">
      <c r="A21" s="227" t="s">
        <v>54</v>
      </c>
      <c r="B21" s="227"/>
      <c r="C21" s="227"/>
      <c r="D21" s="227"/>
      <c r="E21" s="227"/>
      <c r="F21" s="123"/>
      <c r="G21" s="123"/>
      <c r="H21" s="123"/>
      <c r="I21" s="123"/>
      <c r="J21" s="123"/>
      <c r="K21" s="192"/>
      <c r="L21" s="192"/>
      <c r="M21" s="192"/>
      <c r="N21" s="192"/>
      <c r="O21" s="192"/>
      <c r="P21" s="192"/>
      <c r="Q21" s="192"/>
      <c r="R21" s="192"/>
    </row>
    <row r="22" spans="1:7" ht="58.5" customHeight="1">
      <c r="A22" s="228" t="s">
        <v>0</v>
      </c>
      <c r="B22" s="234" t="s">
        <v>1</v>
      </c>
      <c r="C22" s="235"/>
      <c r="D22" s="228" t="s">
        <v>51</v>
      </c>
      <c r="E22" s="228" t="s">
        <v>55</v>
      </c>
      <c r="G22" s="122"/>
    </row>
    <row r="23" spans="1:7" ht="31.5">
      <c r="A23" s="230"/>
      <c r="B23" s="114" t="s">
        <v>20</v>
      </c>
      <c r="C23" s="114" t="s">
        <v>5</v>
      </c>
      <c r="D23" s="230"/>
      <c r="E23" s="230"/>
      <c r="G23" s="122"/>
    </row>
    <row r="24" spans="1:7" s="119" customFormat="1" ht="11.25">
      <c r="A24" s="121">
        <v>1</v>
      </c>
      <c r="B24" s="121">
        <v>2</v>
      </c>
      <c r="C24" s="121">
        <v>3</v>
      </c>
      <c r="D24" s="121">
        <v>4</v>
      </c>
      <c r="E24" s="121">
        <v>5</v>
      </c>
      <c r="G24" s="120"/>
    </row>
    <row r="25" spans="1:7" ht="54" customHeight="1">
      <c r="A25" s="118" t="s">
        <v>50</v>
      </c>
      <c r="B25" s="228" t="s">
        <v>49</v>
      </c>
      <c r="C25" s="114">
        <v>7.6</v>
      </c>
      <c r="D25" s="231">
        <v>63.37</v>
      </c>
      <c r="E25" s="116">
        <f>ROUND(C25*D25,2)</f>
        <v>481.61</v>
      </c>
      <c r="G25" s="112"/>
    </row>
    <row r="26" spans="1:7" ht="48.75" customHeight="1">
      <c r="A26" s="117" t="s">
        <v>48</v>
      </c>
      <c r="B26" s="229"/>
      <c r="C26" s="114">
        <v>7.6</v>
      </c>
      <c r="D26" s="232"/>
      <c r="E26" s="116">
        <f>ROUND(C26*D25,2)</f>
        <v>481.61</v>
      </c>
      <c r="G26" s="112"/>
    </row>
    <row r="27" spans="1:7" ht="31.5">
      <c r="A27" s="117" t="s">
        <v>47</v>
      </c>
      <c r="B27" s="230"/>
      <c r="C27" s="114">
        <v>3.7</v>
      </c>
      <c r="D27" s="232"/>
      <c r="E27" s="116">
        <f>ROUND(C27*D25,2)</f>
        <v>234.47</v>
      </c>
      <c r="G27" s="112"/>
    </row>
    <row r="28" spans="1:7" ht="56.25" customHeight="1">
      <c r="A28" s="115" t="s">
        <v>46</v>
      </c>
      <c r="B28" s="114" t="s">
        <v>45</v>
      </c>
      <c r="C28" s="114" t="s">
        <v>44</v>
      </c>
      <c r="D28" s="233"/>
      <c r="E28" s="113">
        <f>ROUND(D25,2)</f>
        <v>63.37</v>
      </c>
      <c r="G28" s="112"/>
    </row>
    <row r="29" spans="4:6" ht="15.75">
      <c r="D29" s="112"/>
      <c r="E29" s="112"/>
      <c r="F29" s="112"/>
    </row>
    <row r="30" spans="1:5" ht="15.75">
      <c r="A30" s="236"/>
      <c r="B30" s="236"/>
      <c r="C30" s="236"/>
      <c r="D30" s="236"/>
      <c r="E30" s="236"/>
    </row>
    <row r="34" spans="1:10" s="103" customFormat="1" ht="21.75" customHeight="1">
      <c r="A34" s="111"/>
      <c r="B34" s="109"/>
      <c r="C34" s="109"/>
      <c r="D34" s="108"/>
      <c r="E34" s="107"/>
      <c r="F34" s="106"/>
      <c r="G34" s="106"/>
      <c r="H34" s="105"/>
      <c r="J34" s="104"/>
    </row>
    <row r="35" spans="1:10" s="103" customFormat="1" ht="29.25" customHeight="1">
      <c r="A35" s="110"/>
      <c r="B35" s="109"/>
      <c r="C35" s="109"/>
      <c r="D35" s="108"/>
      <c r="E35" s="107"/>
      <c r="F35" s="106"/>
      <c r="G35" s="106"/>
      <c r="H35" s="105"/>
      <c r="J35" s="104"/>
    </row>
    <row r="36" spans="1:8" s="100" customFormat="1" ht="23.25" customHeight="1">
      <c r="A36" s="101"/>
      <c r="B36" s="101"/>
      <c r="C36" s="101"/>
      <c r="D36" s="101"/>
      <c r="E36" s="101"/>
      <c r="F36" s="101"/>
      <c r="G36" s="102"/>
      <c r="H36" s="101"/>
    </row>
    <row r="37" spans="1:8" s="97" customFormat="1" ht="22.5" customHeight="1">
      <c r="A37" s="98"/>
      <c r="B37" s="98"/>
      <c r="C37" s="98"/>
      <c r="D37" s="98"/>
      <c r="E37" s="98"/>
      <c r="F37" s="98"/>
      <c r="G37" s="98"/>
      <c r="H37" s="98"/>
    </row>
    <row r="38" spans="1:8" s="97" customFormat="1" ht="22.5" customHeight="1">
      <c r="A38" s="99"/>
      <c r="B38" s="98"/>
      <c r="C38" s="98"/>
      <c r="D38" s="98"/>
      <c r="E38" s="98"/>
      <c r="F38" s="98"/>
      <c r="G38" s="98"/>
      <c r="H38" s="98"/>
    </row>
    <row r="50" spans="1:7" ht="15.75">
      <c r="A50" s="96"/>
      <c r="B50" s="96"/>
      <c r="C50" s="96"/>
      <c r="D50" s="96"/>
      <c r="E50" s="96"/>
      <c r="F50" s="96"/>
      <c r="G50" s="96"/>
    </row>
    <row r="55" spans="4:6" ht="15.75">
      <c r="D55" s="96"/>
      <c r="E55" s="96"/>
      <c r="F55" s="96"/>
    </row>
    <row r="56" spans="4:6" ht="15.75">
      <c r="D56" s="96"/>
      <c r="E56" s="96"/>
      <c r="F56" s="96"/>
    </row>
    <row r="57" spans="4:6" ht="15.75">
      <c r="D57" s="96"/>
      <c r="E57" s="96"/>
      <c r="F57" s="96"/>
    </row>
    <row r="59" spans="1:6" ht="15.75">
      <c r="A59" s="96"/>
      <c r="B59" s="96"/>
      <c r="C59" s="96"/>
      <c r="D59" s="96"/>
      <c r="E59" s="96"/>
      <c r="F59" s="96"/>
    </row>
    <row r="63" spans="4:6" ht="15.75">
      <c r="D63" s="96"/>
      <c r="E63" s="96"/>
      <c r="F63" s="96"/>
    </row>
    <row r="64" spans="4:6" ht="15.75">
      <c r="D64" s="96"/>
      <c r="E64" s="96"/>
      <c r="F64" s="96"/>
    </row>
    <row r="70" spans="4:6" ht="15.75">
      <c r="D70" s="96"/>
      <c r="E70" s="96"/>
      <c r="F70" s="96"/>
    </row>
    <row r="75" spans="4:6" ht="15.75">
      <c r="D75" s="96"/>
      <c r="E75" s="96"/>
      <c r="F75" s="96"/>
    </row>
    <row r="76" spans="7:8" ht="15.75">
      <c r="G76" s="96"/>
      <c r="H76" s="96"/>
    </row>
  </sheetData>
  <sheetProtection/>
  <mergeCells count="19">
    <mergeCell ref="B25:B27"/>
    <mergeCell ref="D25:D28"/>
    <mergeCell ref="A30:E30"/>
    <mergeCell ref="A20:F20"/>
    <mergeCell ref="A21:E21"/>
    <mergeCell ref="K21:R21"/>
    <mergeCell ref="A22:A23"/>
    <mergeCell ref="B22:C22"/>
    <mergeCell ref="D22:D23"/>
    <mergeCell ref="E22:E23"/>
    <mergeCell ref="A5:F5"/>
    <mergeCell ref="K6:R6"/>
    <mergeCell ref="A6:E6"/>
    <mergeCell ref="B10:B12"/>
    <mergeCell ref="D10:D13"/>
    <mergeCell ref="A7:A8"/>
    <mergeCell ref="B7:C7"/>
    <mergeCell ref="D7:D8"/>
    <mergeCell ref="E7:E8"/>
  </mergeCells>
  <printOptions horizontalCentered="1"/>
  <pageMargins left="0.7874015748031497" right="0" top="0.3937007874015748" bottom="0.1968503937007874" header="0.5118110236220472" footer="0.5118110236220472"/>
  <pageSetup horizontalDpi="600" verticalDpi="600" orientation="portrait" paperSize="9" scale="75" r:id="rId1"/>
  <rowBreaks count="1" manualBreakCount="1">
    <brk id="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plan_6</dc:creator>
  <cp:keywords/>
  <dc:description/>
  <cp:lastModifiedBy>Lion</cp:lastModifiedBy>
  <cp:lastPrinted>2013-01-31T09:13:15Z</cp:lastPrinted>
  <dcterms:created xsi:type="dcterms:W3CDTF">2010-12-15T04:20:31Z</dcterms:created>
  <dcterms:modified xsi:type="dcterms:W3CDTF">2013-07-05T05:42:51Z</dcterms:modified>
  <cp:category/>
  <cp:version/>
  <cp:contentType/>
  <cp:contentStatus/>
</cp:coreProperties>
</file>